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บประมาณ 2562\DMC\DMC ปีการศึกษา 2562\ภาคเรียที่ 2\"/>
    </mc:Choice>
  </mc:AlternateContent>
  <bookViews>
    <workbookView showHorizontalScroll="0" showVerticalScroll="0" showSheetTabs="0" xWindow="0" yWindow="0" windowWidth="24000" windowHeight="9660"/>
  </bookViews>
  <sheets>
    <sheet name="ข้อมูลนักเรียน" sheetId="1" r:id="rId1"/>
    <sheet name="ข้อมูลอัตราครู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6" i="1" l="1"/>
  <c r="BB125" i="2" l="1"/>
  <c r="BB124" i="2"/>
  <c r="BB123" i="2"/>
  <c r="BB122" i="2"/>
  <c r="BB121" i="2"/>
  <c r="BB120" i="2"/>
  <c r="BB119" i="2"/>
  <c r="BB118" i="2"/>
  <c r="BB117" i="2"/>
  <c r="BB116" i="2"/>
  <c r="BB115" i="2"/>
  <c r="BB114" i="2"/>
  <c r="BB113" i="2"/>
  <c r="BB112" i="2"/>
  <c r="BB111" i="2"/>
  <c r="BB110" i="2"/>
  <c r="BB109" i="2"/>
  <c r="BB108" i="2"/>
  <c r="BB107" i="2"/>
  <c r="BB106" i="2"/>
  <c r="BB105" i="2"/>
  <c r="BB104" i="2"/>
  <c r="BB103" i="2"/>
  <c r="BB102" i="2"/>
  <c r="BB101" i="2"/>
  <c r="BB100" i="2"/>
  <c r="BB99" i="2"/>
  <c r="BB98" i="2"/>
  <c r="BB97" i="2"/>
  <c r="BB96" i="2"/>
  <c r="BB95" i="2"/>
  <c r="BB94" i="2"/>
  <c r="BB93" i="2"/>
  <c r="BB92" i="2"/>
  <c r="BB91" i="2"/>
  <c r="BB90" i="2"/>
  <c r="BB89" i="2"/>
  <c r="BB88" i="2"/>
  <c r="BB87" i="2"/>
  <c r="BB86" i="2"/>
  <c r="BB85" i="2"/>
  <c r="BB84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AX128" i="2" l="1"/>
  <c r="AW128" i="2"/>
  <c r="AV128" i="2"/>
  <c r="AT128" i="2"/>
  <c r="AS128" i="2"/>
  <c r="AR128" i="2"/>
  <c r="AQ128" i="2"/>
  <c r="AP128" i="2"/>
  <c r="AO128" i="2"/>
  <c r="AN128" i="2"/>
  <c r="AJ128" i="2"/>
  <c r="AI128" i="2"/>
  <c r="Z128" i="2"/>
  <c r="Y128" i="2"/>
  <c r="W128" i="2"/>
  <c r="V128" i="2"/>
  <c r="T128" i="2"/>
  <c r="S128" i="2"/>
  <c r="P128" i="2"/>
  <c r="O128" i="2"/>
  <c r="N128" i="2"/>
  <c r="M128" i="2"/>
  <c r="L128" i="2"/>
  <c r="K128" i="2"/>
  <c r="J128" i="2"/>
  <c r="I128" i="2"/>
  <c r="AA127" i="2"/>
  <c r="AD127" i="2" s="1"/>
  <c r="AG127" i="2" s="1"/>
  <c r="X127" i="2"/>
  <c r="AB127" i="2" s="1"/>
  <c r="AE127" i="2" s="1"/>
  <c r="AH127" i="2" s="1"/>
  <c r="U127" i="2"/>
  <c r="Q127" i="2"/>
  <c r="AA126" i="2"/>
  <c r="AD126" i="2" s="1"/>
  <c r="AG126" i="2" s="1"/>
  <c r="X126" i="2"/>
  <c r="AC126" i="2" s="1"/>
  <c r="AF126" i="2" s="1"/>
  <c r="U126" i="2"/>
  <c r="Q126" i="2"/>
  <c r="AG125" i="2"/>
  <c r="AD125" i="2"/>
  <c r="AA125" i="2"/>
  <c r="X125" i="2"/>
  <c r="U125" i="2"/>
  <c r="R125" i="2"/>
  <c r="Q125" i="2"/>
  <c r="AD124" i="2"/>
  <c r="AG124" i="2" s="1"/>
  <c r="AA124" i="2"/>
  <c r="X124" i="2"/>
  <c r="U124" i="2"/>
  <c r="R124" i="2"/>
  <c r="Q124" i="2"/>
  <c r="AC123" i="2"/>
  <c r="AF123" i="2" s="1"/>
  <c r="AA123" i="2"/>
  <c r="AD123" i="2" s="1"/>
  <c r="AG123" i="2" s="1"/>
  <c r="X123" i="2"/>
  <c r="U123" i="2"/>
  <c r="R123" i="2"/>
  <c r="Q123" i="2"/>
  <c r="AC122" i="2"/>
  <c r="AF122" i="2" s="1"/>
  <c r="AA122" i="2"/>
  <c r="AD122" i="2" s="1"/>
  <c r="AG122" i="2" s="1"/>
  <c r="X122" i="2"/>
  <c r="U122" i="2"/>
  <c r="R122" i="2"/>
  <c r="Q122" i="2"/>
  <c r="AD121" i="2"/>
  <c r="AG121" i="2" s="1"/>
  <c r="AA121" i="2"/>
  <c r="X121" i="2"/>
  <c r="U121" i="2"/>
  <c r="R121" i="2"/>
  <c r="Q121" i="2"/>
  <c r="AC120" i="2"/>
  <c r="AF120" i="2" s="1"/>
  <c r="AA120" i="2"/>
  <c r="AD120" i="2" s="1"/>
  <c r="AG120" i="2" s="1"/>
  <c r="X120" i="2"/>
  <c r="U120" i="2"/>
  <c r="R120" i="2"/>
  <c r="Q120" i="2"/>
  <c r="AD119" i="2"/>
  <c r="AG119" i="2" s="1"/>
  <c r="AA119" i="2"/>
  <c r="X119" i="2"/>
  <c r="U119" i="2"/>
  <c r="R119" i="2"/>
  <c r="Q119" i="2"/>
  <c r="AA118" i="2"/>
  <c r="AD118" i="2" s="1"/>
  <c r="AG118" i="2" s="1"/>
  <c r="X118" i="2"/>
  <c r="AC118" i="2" s="1"/>
  <c r="AF118" i="2" s="1"/>
  <c r="U118" i="2"/>
  <c r="R118" i="2"/>
  <c r="Q118" i="2"/>
  <c r="AG117" i="2"/>
  <c r="AD117" i="2"/>
  <c r="AA117" i="2"/>
  <c r="X117" i="2"/>
  <c r="U117" i="2"/>
  <c r="R117" i="2"/>
  <c r="Q117" i="2"/>
  <c r="AG116" i="2"/>
  <c r="AD116" i="2"/>
  <c r="AA116" i="2"/>
  <c r="X116" i="2"/>
  <c r="U116" i="2"/>
  <c r="R116" i="2"/>
  <c r="Q116" i="2"/>
  <c r="AD115" i="2"/>
  <c r="AG115" i="2" s="1"/>
  <c r="AA115" i="2"/>
  <c r="X115" i="2"/>
  <c r="U115" i="2"/>
  <c r="R115" i="2"/>
  <c r="Q115" i="2"/>
  <c r="AA114" i="2"/>
  <c r="AD114" i="2" s="1"/>
  <c r="AG114" i="2" s="1"/>
  <c r="X114" i="2"/>
  <c r="U114" i="2"/>
  <c r="R114" i="2"/>
  <c r="Q114" i="2"/>
  <c r="AD113" i="2"/>
  <c r="AG113" i="2" s="1"/>
  <c r="AB113" i="2"/>
  <c r="AA113" i="2"/>
  <c r="X113" i="2"/>
  <c r="AC113" i="2" s="1"/>
  <c r="AF113" i="2" s="1"/>
  <c r="U113" i="2"/>
  <c r="R113" i="2"/>
  <c r="Q113" i="2"/>
  <c r="AG112" i="2"/>
  <c r="AD112" i="2"/>
  <c r="AA112" i="2"/>
  <c r="X112" i="2"/>
  <c r="U112" i="2"/>
  <c r="R112" i="2"/>
  <c r="Q112" i="2"/>
  <c r="AG111" i="2"/>
  <c r="AD111" i="2"/>
  <c r="AA111" i="2"/>
  <c r="X111" i="2"/>
  <c r="U111" i="2"/>
  <c r="R111" i="2"/>
  <c r="Q111" i="2"/>
  <c r="AG110" i="2"/>
  <c r="AD110" i="2"/>
  <c r="AA110" i="2"/>
  <c r="X110" i="2"/>
  <c r="U110" i="2"/>
  <c r="R110" i="2"/>
  <c r="Q110" i="2"/>
  <c r="AB109" i="2"/>
  <c r="AA109" i="2"/>
  <c r="AD109" i="2" s="1"/>
  <c r="AG109" i="2" s="1"/>
  <c r="X109" i="2"/>
  <c r="AC109" i="2" s="1"/>
  <c r="AF109" i="2" s="1"/>
  <c r="U109" i="2"/>
  <c r="R109" i="2"/>
  <c r="Q109" i="2"/>
  <c r="AD108" i="2"/>
  <c r="AG108" i="2" s="1"/>
  <c r="AA108" i="2"/>
  <c r="X108" i="2"/>
  <c r="U108" i="2"/>
  <c r="R108" i="2"/>
  <c r="Q108" i="2"/>
  <c r="AG107" i="2"/>
  <c r="AB107" i="2"/>
  <c r="AE107" i="2" s="1"/>
  <c r="AH107" i="2" s="1"/>
  <c r="AA107" i="2"/>
  <c r="AD107" i="2" s="1"/>
  <c r="X107" i="2"/>
  <c r="AC107" i="2" s="1"/>
  <c r="AF107" i="2" s="1"/>
  <c r="U107" i="2"/>
  <c r="R107" i="2"/>
  <c r="Q107" i="2"/>
  <c r="AF106" i="2"/>
  <c r="AA106" i="2"/>
  <c r="AD106" i="2" s="1"/>
  <c r="AG106" i="2" s="1"/>
  <c r="X106" i="2"/>
  <c r="AC106" i="2" s="1"/>
  <c r="U106" i="2"/>
  <c r="R106" i="2"/>
  <c r="Q106" i="2"/>
  <c r="AA105" i="2"/>
  <c r="AD105" i="2" s="1"/>
  <c r="AG105" i="2" s="1"/>
  <c r="X105" i="2"/>
  <c r="AC105" i="2" s="1"/>
  <c r="AF105" i="2" s="1"/>
  <c r="U105" i="2"/>
  <c r="R105" i="2"/>
  <c r="Q105" i="2"/>
  <c r="AA104" i="2"/>
  <c r="AD104" i="2" s="1"/>
  <c r="AG104" i="2" s="1"/>
  <c r="X104" i="2"/>
  <c r="U104" i="2"/>
  <c r="R104" i="2"/>
  <c r="Q104" i="2"/>
  <c r="AG103" i="2"/>
  <c r="AD103" i="2"/>
  <c r="AA103" i="2"/>
  <c r="X103" i="2"/>
  <c r="U103" i="2"/>
  <c r="R103" i="2"/>
  <c r="Q103" i="2"/>
  <c r="AD102" i="2"/>
  <c r="AG102" i="2" s="1"/>
  <c r="AA102" i="2"/>
  <c r="X102" i="2"/>
  <c r="U102" i="2"/>
  <c r="R102" i="2"/>
  <c r="Q102" i="2"/>
  <c r="AA101" i="2"/>
  <c r="AD101" i="2" s="1"/>
  <c r="AG101" i="2" s="1"/>
  <c r="X101" i="2"/>
  <c r="U101" i="2"/>
  <c r="R101" i="2"/>
  <c r="Q101" i="2"/>
  <c r="AA100" i="2"/>
  <c r="AD100" i="2" s="1"/>
  <c r="AG100" i="2" s="1"/>
  <c r="X100" i="2"/>
  <c r="AB100" i="2" s="1"/>
  <c r="AK100" i="2" s="1"/>
  <c r="U100" i="2"/>
  <c r="R100" i="2"/>
  <c r="Q100" i="2"/>
  <c r="AG99" i="2"/>
  <c r="AD99" i="2"/>
  <c r="AA99" i="2"/>
  <c r="X99" i="2"/>
  <c r="U99" i="2"/>
  <c r="R99" i="2"/>
  <c r="Q99" i="2"/>
  <c r="AG98" i="2"/>
  <c r="AD98" i="2"/>
  <c r="AA98" i="2"/>
  <c r="X98" i="2"/>
  <c r="U98" i="2"/>
  <c r="R98" i="2"/>
  <c r="Q98" i="2"/>
  <c r="AG97" i="2"/>
  <c r="AA97" i="2"/>
  <c r="AD97" i="2" s="1"/>
  <c r="X97" i="2"/>
  <c r="AC97" i="2" s="1"/>
  <c r="AF97" i="2" s="1"/>
  <c r="U97" i="2"/>
  <c r="R97" i="2"/>
  <c r="Q97" i="2"/>
  <c r="AD96" i="2"/>
  <c r="AG96" i="2" s="1"/>
  <c r="AA96" i="2"/>
  <c r="X96" i="2"/>
  <c r="U96" i="2"/>
  <c r="R96" i="2"/>
  <c r="Q96" i="2"/>
  <c r="AK95" i="2"/>
  <c r="AL95" i="2" s="1"/>
  <c r="AM95" i="2" s="1"/>
  <c r="AB95" i="2"/>
  <c r="AE95" i="2" s="1"/>
  <c r="AH95" i="2" s="1"/>
  <c r="AA95" i="2"/>
  <c r="AD95" i="2" s="1"/>
  <c r="AG95" i="2" s="1"/>
  <c r="X95" i="2"/>
  <c r="AC95" i="2" s="1"/>
  <c r="AF95" i="2" s="1"/>
  <c r="U95" i="2"/>
  <c r="R95" i="2"/>
  <c r="Q95" i="2"/>
  <c r="AD94" i="2"/>
  <c r="AG94" i="2" s="1"/>
  <c r="AC94" i="2"/>
  <c r="AF94" i="2" s="1"/>
  <c r="AA94" i="2"/>
  <c r="X94" i="2"/>
  <c r="AB94" i="2" s="1"/>
  <c r="AK94" i="2" s="1"/>
  <c r="U94" i="2"/>
  <c r="AE94" i="2" s="1"/>
  <c r="AH94" i="2" s="1"/>
  <c r="R94" i="2"/>
  <c r="Q94" i="2"/>
  <c r="AD93" i="2"/>
  <c r="AG93" i="2" s="1"/>
  <c r="AA93" i="2"/>
  <c r="X93" i="2"/>
  <c r="U93" i="2"/>
  <c r="R93" i="2"/>
  <c r="Q93" i="2"/>
  <c r="AA92" i="2"/>
  <c r="AD92" i="2" s="1"/>
  <c r="AG92" i="2" s="1"/>
  <c r="X92" i="2"/>
  <c r="U92" i="2"/>
  <c r="R92" i="2"/>
  <c r="Q92" i="2"/>
  <c r="AA91" i="2"/>
  <c r="AD91" i="2" s="1"/>
  <c r="AG91" i="2" s="1"/>
  <c r="X91" i="2"/>
  <c r="U91" i="2"/>
  <c r="R91" i="2"/>
  <c r="Q91" i="2"/>
  <c r="AG90" i="2"/>
  <c r="AD90" i="2"/>
  <c r="AA90" i="2"/>
  <c r="X90" i="2"/>
  <c r="U90" i="2"/>
  <c r="R90" i="2"/>
  <c r="Q90" i="2"/>
  <c r="AA89" i="2"/>
  <c r="AD89" i="2" s="1"/>
  <c r="AG89" i="2" s="1"/>
  <c r="X89" i="2"/>
  <c r="AC89" i="2" s="1"/>
  <c r="AF89" i="2" s="1"/>
  <c r="U89" i="2"/>
  <c r="R89" i="2"/>
  <c r="Q89" i="2"/>
  <c r="AA88" i="2"/>
  <c r="AD88" i="2" s="1"/>
  <c r="AG88" i="2" s="1"/>
  <c r="X88" i="2"/>
  <c r="U88" i="2"/>
  <c r="R88" i="2"/>
  <c r="Q88" i="2"/>
  <c r="AD87" i="2"/>
  <c r="AG87" i="2" s="1"/>
  <c r="AA87" i="2"/>
  <c r="X87" i="2"/>
  <c r="U87" i="2"/>
  <c r="R87" i="2"/>
  <c r="Q87" i="2"/>
  <c r="AA86" i="2"/>
  <c r="AD86" i="2" s="1"/>
  <c r="AG86" i="2" s="1"/>
  <c r="X86" i="2"/>
  <c r="U86" i="2"/>
  <c r="R86" i="2"/>
  <c r="Q86" i="2"/>
  <c r="AA85" i="2"/>
  <c r="AD85" i="2" s="1"/>
  <c r="AG85" i="2" s="1"/>
  <c r="X85" i="2"/>
  <c r="AC85" i="2" s="1"/>
  <c r="AF85" i="2" s="1"/>
  <c r="U85" i="2"/>
  <c r="R85" i="2"/>
  <c r="Q85" i="2"/>
  <c r="AA84" i="2"/>
  <c r="AD84" i="2" s="1"/>
  <c r="AG84" i="2" s="1"/>
  <c r="X84" i="2"/>
  <c r="U84" i="2"/>
  <c r="R84" i="2"/>
  <c r="Q84" i="2"/>
  <c r="AD83" i="2"/>
  <c r="AG83" i="2" s="1"/>
  <c r="AA83" i="2"/>
  <c r="X83" i="2"/>
  <c r="U83" i="2"/>
  <c r="R83" i="2"/>
  <c r="Q83" i="2"/>
  <c r="AA82" i="2"/>
  <c r="AD82" i="2" s="1"/>
  <c r="AG82" i="2" s="1"/>
  <c r="X82" i="2"/>
  <c r="U82" i="2"/>
  <c r="R82" i="2"/>
  <c r="Q82" i="2"/>
  <c r="AD81" i="2"/>
  <c r="AG81" i="2" s="1"/>
  <c r="AA81" i="2"/>
  <c r="X81" i="2"/>
  <c r="U81" i="2"/>
  <c r="R81" i="2"/>
  <c r="Q81" i="2"/>
  <c r="AC80" i="2"/>
  <c r="AF80" i="2" s="1"/>
  <c r="AB80" i="2"/>
  <c r="AK80" i="2" s="1"/>
  <c r="AA80" i="2"/>
  <c r="AD80" i="2" s="1"/>
  <c r="AG80" i="2" s="1"/>
  <c r="X80" i="2"/>
  <c r="U80" i="2"/>
  <c r="R80" i="2"/>
  <c r="Q80" i="2"/>
  <c r="AD79" i="2"/>
  <c r="AG79" i="2" s="1"/>
  <c r="AA79" i="2"/>
  <c r="X79" i="2"/>
  <c r="U79" i="2"/>
  <c r="R79" i="2"/>
  <c r="Q79" i="2"/>
  <c r="AG78" i="2"/>
  <c r="AA78" i="2"/>
  <c r="AD78" i="2" s="1"/>
  <c r="X78" i="2"/>
  <c r="U78" i="2"/>
  <c r="R78" i="2"/>
  <c r="Q78" i="2"/>
  <c r="AA77" i="2"/>
  <c r="AD77" i="2" s="1"/>
  <c r="AG77" i="2" s="1"/>
  <c r="X77" i="2"/>
  <c r="U77" i="2"/>
  <c r="R77" i="2"/>
  <c r="Q77" i="2"/>
  <c r="AA76" i="2"/>
  <c r="AD76" i="2" s="1"/>
  <c r="AG76" i="2" s="1"/>
  <c r="X76" i="2"/>
  <c r="AC76" i="2" s="1"/>
  <c r="AF76" i="2" s="1"/>
  <c r="U76" i="2"/>
  <c r="R76" i="2"/>
  <c r="Q76" i="2"/>
  <c r="AA75" i="2"/>
  <c r="AD75" i="2" s="1"/>
  <c r="AG75" i="2" s="1"/>
  <c r="X75" i="2"/>
  <c r="AC75" i="2" s="1"/>
  <c r="AF75" i="2" s="1"/>
  <c r="U75" i="2"/>
  <c r="R75" i="2"/>
  <c r="Q75" i="2"/>
  <c r="AA74" i="2"/>
  <c r="AD74" i="2" s="1"/>
  <c r="AG74" i="2" s="1"/>
  <c r="X74" i="2"/>
  <c r="U74" i="2"/>
  <c r="R74" i="2"/>
  <c r="Q74" i="2"/>
  <c r="AA73" i="2"/>
  <c r="AD73" i="2" s="1"/>
  <c r="AG73" i="2" s="1"/>
  <c r="X73" i="2"/>
  <c r="U73" i="2"/>
  <c r="R73" i="2"/>
  <c r="Q73" i="2"/>
  <c r="AC72" i="2"/>
  <c r="AF72" i="2" s="1"/>
  <c r="AA72" i="2"/>
  <c r="AD72" i="2" s="1"/>
  <c r="AG72" i="2" s="1"/>
  <c r="X72" i="2"/>
  <c r="U72" i="2"/>
  <c r="R72" i="2"/>
  <c r="Q72" i="2"/>
  <c r="AA71" i="2"/>
  <c r="AD71" i="2" s="1"/>
  <c r="AG71" i="2" s="1"/>
  <c r="X71" i="2"/>
  <c r="U71" i="2"/>
  <c r="R71" i="2"/>
  <c r="Q71" i="2"/>
  <c r="AA70" i="2"/>
  <c r="AD70" i="2" s="1"/>
  <c r="AG70" i="2" s="1"/>
  <c r="X70" i="2"/>
  <c r="U70" i="2"/>
  <c r="R70" i="2"/>
  <c r="Q70" i="2"/>
  <c r="AA69" i="2"/>
  <c r="AD69" i="2" s="1"/>
  <c r="AG69" i="2" s="1"/>
  <c r="X69" i="2"/>
  <c r="AC69" i="2" s="1"/>
  <c r="AF69" i="2" s="1"/>
  <c r="U69" i="2"/>
  <c r="R69" i="2"/>
  <c r="Q69" i="2"/>
  <c r="AC68" i="2"/>
  <c r="AF68" i="2" s="1"/>
  <c r="AA68" i="2"/>
  <c r="X68" i="2"/>
  <c r="U68" i="2"/>
  <c r="R68" i="2"/>
  <c r="Q68" i="2"/>
  <c r="AA67" i="2"/>
  <c r="AD67" i="2" s="1"/>
  <c r="AG67" i="2" s="1"/>
  <c r="X67" i="2"/>
  <c r="U67" i="2"/>
  <c r="R67" i="2"/>
  <c r="Q67" i="2"/>
  <c r="AA66" i="2"/>
  <c r="AD66" i="2" s="1"/>
  <c r="AG66" i="2" s="1"/>
  <c r="X66" i="2"/>
  <c r="U66" i="2"/>
  <c r="R66" i="2"/>
  <c r="Q66" i="2"/>
  <c r="AB65" i="2"/>
  <c r="AA65" i="2"/>
  <c r="AD65" i="2" s="1"/>
  <c r="AG65" i="2" s="1"/>
  <c r="X65" i="2"/>
  <c r="AC65" i="2" s="1"/>
  <c r="AF65" i="2" s="1"/>
  <c r="U65" i="2"/>
  <c r="R65" i="2"/>
  <c r="Q65" i="2"/>
  <c r="AA64" i="2"/>
  <c r="AD64" i="2" s="1"/>
  <c r="AG64" i="2" s="1"/>
  <c r="X64" i="2"/>
  <c r="AC64" i="2" s="1"/>
  <c r="AF64" i="2" s="1"/>
  <c r="U64" i="2"/>
  <c r="R64" i="2"/>
  <c r="Q64" i="2"/>
  <c r="AA63" i="2"/>
  <c r="AD63" i="2" s="1"/>
  <c r="AG63" i="2" s="1"/>
  <c r="X63" i="2"/>
  <c r="AC63" i="2" s="1"/>
  <c r="AF63" i="2" s="1"/>
  <c r="U63" i="2"/>
  <c r="R63" i="2"/>
  <c r="Q63" i="2"/>
  <c r="AA62" i="2"/>
  <c r="AD62" i="2" s="1"/>
  <c r="AG62" i="2" s="1"/>
  <c r="X62" i="2"/>
  <c r="AB62" i="2" s="1"/>
  <c r="AK62" i="2" s="1"/>
  <c r="U62" i="2"/>
  <c r="R62" i="2"/>
  <c r="Q62" i="2"/>
  <c r="AA61" i="2"/>
  <c r="AD61" i="2" s="1"/>
  <c r="AG61" i="2" s="1"/>
  <c r="X61" i="2"/>
  <c r="AC61" i="2" s="1"/>
  <c r="AF61" i="2" s="1"/>
  <c r="U61" i="2"/>
  <c r="R61" i="2"/>
  <c r="Q61" i="2"/>
  <c r="AA60" i="2"/>
  <c r="AD60" i="2" s="1"/>
  <c r="AG60" i="2" s="1"/>
  <c r="X60" i="2"/>
  <c r="AC60" i="2" s="1"/>
  <c r="AF60" i="2" s="1"/>
  <c r="U60" i="2"/>
  <c r="R60" i="2"/>
  <c r="Q60" i="2"/>
  <c r="AA59" i="2"/>
  <c r="AD59" i="2" s="1"/>
  <c r="AG59" i="2" s="1"/>
  <c r="X59" i="2"/>
  <c r="U59" i="2"/>
  <c r="R59" i="2"/>
  <c r="Q59" i="2"/>
  <c r="AA58" i="2"/>
  <c r="AD58" i="2" s="1"/>
  <c r="AG58" i="2" s="1"/>
  <c r="X58" i="2"/>
  <c r="AC58" i="2" s="1"/>
  <c r="AF58" i="2" s="1"/>
  <c r="U58" i="2"/>
  <c r="R58" i="2"/>
  <c r="Q58" i="2"/>
  <c r="AC57" i="2"/>
  <c r="AF57" i="2" s="1"/>
  <c r="AA57" i="2"/>
  <c r="AD57" i="2" s="1"/>
  <c r="AG57" i="2" s="1"/>
  <c r="X57" i="2"/>
  <c r="U57" i="2"/>
  <c r="R57" i="2"/>
  <c r="Q57" i="2"/>
  <c r="AA56" i="2"/>
  <c r="AD56" i="2" s="1"/>
  <c r="AG56" i="2" s="1"/>
  <c r="X56" i="2"/>
  <c r="U56" i="2"/>
  <c r="R56" i="2"/>
  <c r="Q56" i="2"/>
  <c r="AA55" i="2"/>
  <c r="AD55" i="2" s="1"/>
  <c r="AG55" i="2" s="1"/>
  <c r="X55" i="2"/>
  <c r="U55" i="2"/>
  <c r="R55" i="2"/>
  <c r="Q55" i="2"/>
  <c r="AA54" i="2"/>
  <c r="AD54" i="2" s="1"/>
  <c r="AG54" i="2" s="1"/>
  <c r="X54" i="2"/>
  <c r="U54" i="2"/>
  <c r="R54" i="2"/>
  <c r="Q54" i="2"/>
  <c r="AC53" i="2"/>
  <c r="AF53" i="2" s="1"/>
  <c r="AA53" i="2"/>
  <c r="AD53" i="2" s="1"/>
  <c r="AG53" i="2" s="1"/>
  <c r="X53" i="2"/>
  <c r="U53" i="2"/>
  <c r="R53" i="2"/>
  <c r="Q53" i="2"/>
  <c r="AA52" i="2"/>
  <c r="AD52" i="2" s="1"/>
  <c r="AG52" i="2" s="1"/>
  <c r="X52" i="2"/>
  <c r="U52" i="2"/>
  <c r="R52" i="2"/>
  <c r="Q52" i="2"/>
  <c r="AG51" i="2"/>
  <c r="AA51" i="2"/>
  <c r="AD51" i="2" s="1"/>
  <c r="X51" i="2"/>
  <c r="U51" i="2"/>
  <c r="R51" i="2"/>
  <c r="Q51" i="2"/>
  <c r="AD50" i="2"/>
  <c r="AG50" i="2" s="1"/>
  <c r="AA50" i="2"/>
  <c r="X50" i="2"/>
  <c r="AB50" i="2" s="1"/>
  <c r="AK50" i="2" s="1"/>
  <c r="U50" i="2"/>
  <c r="AE50" i="2" s="1"/>
  <c r="AH50" i="2" s="1"/>
  <c r="R50" i="2"/>
  <c r="Q50" i="2"/>
  <c r="AG49" i="2"/>
  <c r="AC49" i="2"/>
  <c r="AF49" i="2" s="1"/>
  <c r="AB49" i="2"/>
  <c r="AA49" i="2"/>
  <c r="AD49" i="2" s="1"/>
  <c r="X49" i="2"/>
  <c r="U49" i="2"/>
  <c r="R49" i="2"/>
  <c r="Q49" i="2"/>
  <c r="AD48" i="2"/>
  <c r="AG48" i="2" s="1"/>
  <c r="AA48" i="2"/>
  <c r="X48" i="2"/>
  <c r="U48" i="2"/>
  <c r="R48" i="2"/>
  <c r="Q48" i="2"/>
  <c r="AC47" i="2"/>
  <c r="AF47" i="2" s="1"/>
  <c r="AA47" i="2"/>
  <c r="X47" i="2"/>
  <c r="U47" i="2"/>
  <c r="R47" i="2"/>
  <c r="Q47" i="2"/>
  <c r="AD46" i="2"/>
  <c r="AG46" i="2" s="1"/>
  <c r="AC46" i="2"/>
  <c r="AF46" i="2" s="1"/>
  <c r="AA46" i="2"/>
  <c r="X46" i="2"/>
  <c r="AB46" i="2" s="1"/>
  <c r="AK46" i="2" s="1"/>
  <c r="U46" i="2"/>
  <c r="R46" i="2"/>
  <c r="Q46" i="2"/>
  <c r="AA45" i="2"/>
  <c r="AD45" i="2" s="1"/>
  <c r="AG45" i="2" s="1"/>
  <c r="X45" i="2"/>
  <c r="U45" i="2"/>
  <c r="R45" i="2"/>
  <c r="Q45" i="2"/>
  <c r="AD44" i="2"/>
  <c r="AG44" i="2" s="1"/>
  <c r="AA44" i="2"/>
  <c r="X44" i="2"/>
  <c r="U44" i="2"/>
  <c r="R44" i="2"/>
  <c r="Q44" i="2"/>
  <c r="AA43" i="2"/>
  <c r="AD43" i="2" s="1"/>
  <c r="AG43" i="2" s="1"/>
  <c r="X43" i="2"/>
  <c r="AB43" i="2" s="1"/>
  <c r="U43" i="2"/>
  <c r="R43" i="2"/>
  <c r="Q43" i="2"/>
  <c r="AD42" i="2"/>
  <c r="AG42" i="2" s="1"/>
  <c r="AA42" i="2"/>
  <c r="X42" i="2"/>
  <c r="U42" i="2"/>
  <c r="R42" i="2"/>
  <c r="Q42" i="2"/>
  <c r="AA41" i="2"/>
  <c r="AD41" i="2" s="1"/>
  <c r="AG41" i="2" s="1"/>
  <c r="X41" i="2"/>
  <c r="AC41" i="2" s="1"/>
  <c r="AF41" i="2" s="1"/>
  <c r="U41" i="2"/>
  <c r="R41" i="2"/>
  <c r="Q41" i="2"/>
  <c r="AD40" i="2"/>
  <c r="AG40" i="2" s="1"/>
  <c r="AA40" i="2"/>
  <c r="X40" i="2"/>
  <c r="AB40" i="2" s="1"/>
  <c r="AK40" i="2" s="1"/>
  <c r="U40" i="2"/>
  <c r="AE40" i="2" s="1"/>
  <c r="AH40" i="2" s="1"/>
  <c r="R40" i="2"/>
  <c r="Q40" i="2"/>
  <c r="AC39" i="2"/>
  <c r="AF39" i="2" s="1"/>
  <c r="AA39" i="2"/>
  <c r="AD39" i="2" s="1"/>
  <c r="AG39" i="2" s="1"/>
  <c r="X39" i="2"/>
  <c r="U39" i="2"/>
  <c r="R39" i="2"/>
  <c r="Q39" i="2"/>
  <c r="AA38" i="2"/>
  <c r="AD38" i="2" s="1"/>
  <c r="AG38" i="2" s="1"/>
  <c r="X38" i="2"/>
  <c r="U38" i="2"/>
  <c r="R38" i="2"/>
  <c r="Q38" i="2"/>
  <c r="AA37" i="2"/>
  <c r="AD37" i="2" s="1"/>
  <c r="AG37" i="2" s="1"/>
  <c r="X37" i="2"/>
  <c r="AC37" i="2" s="1"/>
  <c r="AF37" i="2" s="1"/>
  <c r="U37" i="2"/>
  <c r="R37" i="2"/>
  <c r="Q37" i="2"/>
  <c r="AA36" i="2"/>
  <c r="AD36" i="2" s="1"/>
  <c r="AG36" i="2" s="1"/>
  <c r="X36" i="2"/>
  <c r="AC36" i="2" s="1"/>
  <c r="AF36" i="2" s="1"/>
  <c r="U36" i="2"/>
  <c r="R36" i="2"/>
  <c r="Q36" i="2"/>
  <c r="AC35" i="2"/>
  <c r="AF35" i="2" s="1"/>
  <c r="AA35" i="2"/>
  <c r="X35" i="2"/>
  <c r="U35" i="2"/>
  <c r="R35" i="2"/>
  <c r="Q35" i="2"/>
  <c r="AD34" i="2"/>
  <c r="AG34" i="2" s="1"/>
  <c r="AA34" i="2"/>
  <c r="X34" i="2"/>
  <c r="U34" i="2"/>
  <c r="R34" i="2"/>
  <c r="Q34" i="2"/>
  <c r="AA33" i="2"/>
  <c r="AD33" i="2" s="1"/>
  <c r="AG33" i="2" s="1"/>
  <c r="X33" i="2"/>
  <c r="U33" i="2"/>
  <c r="R33" i="2"/>
  <c r="Q33" i="2"/>
  <c r="AD32" i="2"/>
  <c r="AG32" i="2" s="1"/>
  <c r="AA32" i="2"/>
  <c r="X32" i="2"/>
  <c r="U32" i="2"/>
  <c r="R32" i="2"/>
  <c r="Q32" i="2"/>
  <c r="AA31" i="2"/>
  <c r="AD31" i="2" s="1"/>
  <c r="AG31" i="2" s="1"/>
  <c r="X31" i="2"/>
  <c r="AC31" i="2" s="1"/>
  <c r="AF31" i="2" s="1"/>
  <c r="U31" i="2"/>
  <c r="R31" i="2"/>
  <c r="Q31" i="2"/>
  <c r="AD30" i="2"/>
  <c r="AG30" i="2" s="1"/>
  <c r="AA30" i="2"/>
  <c r="X30" i="2"/>
  <c r="AB30" i="2" s="1"/>
  <c r="U30" i="2"/>
  <c r="R30" i="2"/>
  <c r="Q30" i="2"/>
  <c r="AF29" i="2"/>
  <c r="AA29" i="2"/>
  <c r="AD29" i="2" s="1"/>
  <c r="AG29" i="2" s="1"/>
  <c r="X29" i="2"/>
  <c r="AC29" i="2" s="1"/>
  <c r="U29" i="2"/>
  <c r="R29" i="2"/>
  <c r="Q29" i="2"/>
  <c r="AA28" i="2"/>
  <c r="AD28" i="2" s="1"/>
  <c r="AG28" i="2" s="1"/>
  <c r="X28" i="2"/>
  <c r="U28" i="2"/>
  <c r="R28" i="2"/>
  <c r="Q28" i="2"/>
  <c r="AG27" i="2"/>
  <c r="AA27" i="2"/>
  <c r="AD27" i="2" s="1"/>
  <c r="X27" i="2"/>
  <c r="U27" i="2"/>
  <c r="R27" i="2"/>
  <c r="Q27" i="2"/>
  <c r="AD26" i="2"/>
  <c r="AG26" i="2" s="1"/>
  <c r="AA26" i="2"/>
  <c r="X26" i="2"/>
  <c r="AB26" i="2" s="1"/>
  <c r="AK26" i="2" s="1"/>
  <c r="U26" i="2"/>
  <c r="AE26" i="2" s="1"/>
  <c r="AH26" i="2" s="1"/>
  <c r="R26" i="2"/>
  <c r="Q26" i="2"/>
  <c r="AG25" i="2"/>
  <c r="AC25" i="2"/>
  <c r="AF25" i="2" s="1"/>
  <c r="AB25" i="2"/>
  <c r="AA25" i="2"/>
  <c r="AD25" i="2" s="1"/>
  <c r="X25" i="2"/>
  <c r="U25" i="2"/>
  <c r="R25" i="2"/>
  <c r="Q25" i="2"/>
  <c r="AD24" i="2"/>
  <c r="AG24" i="2" s="1"/>
  <c r="AA24" i="2"/>
  <c r="X24" i="2"/>
  <c r="U24" i="2"/>
  <c r="R24" i="2"/>
  <c r="Q24" i="2"/>
  <c r="AC23" i="2"/>
  <c r="AF23" i="2" s="1"/>
  <c r="AA23" i="2"/>
  <c r="X23" i="2"/>
  <c r="U23" i="2"/>
  <c r="R23" i="2"/>
  <c r="Q23" i="2"/>
  <c r="AD22" i="2"/>
  <c r="AG22" i="2" s="1"/>
  <c r="AC22" i="2"/>
  <c r="AF22" i="2" s="1"/>
  <c r="AA22" i="2"/>
  <c r="X22" i="2"/>
  <c r="AB22" i="2" s="1"/>
  <c r="AK22" i="2" s="1"/>
  <c r="AL22" i="2" s="1"/>
  <c r="AM22" i="2" s="1"/>
  <c r="U22" i="2"/>
  <c r="R22" i="2"/>
  <c r="Q22" i="2"/>
  <c r="AA21" i="2"/>
  <c r="AD21" i="2" s="1"/>
  <c r="AG21" i="2" s="1"/>
  <c r="X21" i="2"/>
  <c r="U21" i="2"/>
  <c r="R21" i="2"/>
  <c r="Q21" i="2"/>
  <c r="AA20" i="2"/>
  <c r="AD20" i="2" s="1"/>
  <c r="AG20" i="2" s="1"/>
  <c r="X20" i="2"/>
  <c r="U20" i="2"/>
  <c r="R20" i="2"/>
  <c r="Q20" i="2"/>
  <c r="AA19" i="2"/>
  <c r="AD19" i="2" s="1"/>
  <c r="AG19" i="2" s="1"/>
  <c r="X19" i="2"/>
  <c r="AB19" i="2" s="1"/>
  <c r="U19" i="2"/>
  <c r="R19" i="2"/>
  <c r="Q19" i="2"/>
  <c r="AD18" i="2"/>
  <c r="AG18" i="2" s="1"/>
  <c r="AA18" i="2"/>
  <c r="X18" i="2"/>
  <c r="U18" i="2"/>
  <c r="R18" i="2"/>
  <c r="Q18" i="2"/>
  <c r="AA17" i="2"/>
  <c r="AD17" i="2" s="1"/>
  <c r="AG17" i="2" s="1"/>
  <c r="X17" i="2"/>
  <c r="AC17" i="2" s="1"/>
  <c r="AF17" i="2" s="1"/>
  <c r="U17" i="2"/>
  <c r="R17" i="2"/>
  <c r="Q17" i="2"/>
  <c r="AD16" i="2"/>
  <c r="AG16" i="2" s="1"/>
  <c r="AA16" i="2"/>
  <c r="X16" i="2"/>
  <c r="AB16" i="2" s="1"/>
  <c r="AK16" i="2" s="1"/>
  <c r="U16" i="2"/>
  <c r="AE16" i="2" s="1"/>
  <c r="AH16" i="2" s="1"/>
  <c r="R16" i="2"/>
  <c r="Q16" i="2"/>
  <c r="AC15" i="2"/>
  <c r="AF15" i="2" s="1"/>
  <c r="AA15" i="2"/>
  <c r="AD15" i="2" s="1"/>
  <c r="AG15" i="2" s="1"/>
  <c r="X15" i="2"/>
  <c r="U15" i="2"/>
  <c r="R15" i="2"/>
  <c r="Q15" i="2"/>
  <c r="AA14" i="2"/>
  <c r="AD14" i="2" s="1"/>
  <c r="AG14" i="2" s="1"/>
  <c r="X14" i="2"/>
  <c r="U14" i="2"/>
  <c r="R14" i="2"/>
  <c r="Q14" i="2"/>
  <c r="AA13" i="2"/>
  <c r="AD13" i="2" s="1"/>
  <c r="AG13" i="2" s="1"/>
  <c r="X13" i="2"/>
  <c r="U13" i="2"/>
  <c r="R13" i="2"/>
  <c r="Q13" i="2"/>
  <c r="AA12" i="2"/>
  <c r="AD12" i="2" s="1"/>
  <c r="AG12" i="2" s="1"/>
  <c r="X12" i="2"/>
  <c r="U12" i="2"/>
  <c r="R12" i="2"/>
  <c r="Q12" i="2"/>
  <c r="AC11" i="2"/>
  <c r="AF11" i="2" s="1"/>
  <c r="AA11" i="2"/>
  <c r="X11" i="2"/>
  <c r="U11" i="2"/>
  <c r="R11" i="2"/>
  <c r="Q11" i="2"/>
  <c r="AD10" i="2"/>
  <c r="AG10" i="2" s="1"/>
  <c r="AA10" i="2"/>
  <c r="X10" i="2"/>
  <c r="U10" i="2"/>
  <c r="R10" i="2"/>
  <c r="Q10" i="2"/>
  <c r="AA9" i="2"/>
  <c r="AD9" i="2" s="1"/>
  <c r="AG9" i="2" s="1"/>
  <c r="X9" i="2"/>
  <c r="U9" i="2"/>
  <c r="R9" i="2"/>
  <c r="Q9" i="2"/>
  <c r="AD8" i="2"/>
  <c r="AG8" i="2" s="1"/>
  <c r="AA8" i="2"/>
  <c r="X8" i="2"/>
  <c r="U8" i="2"/>
  <c r="R8" i="2"/>
  <c r="Q8" i="2"/>
  <c r="AA7" i="2"/>
  <c r="X7" i="2"/>
  <c r="U7" i="2"/>
  <c r="R7" i="2"/>
  <c r="Q7" i="2"/>
  <c r="AB24" i="2" l="1"/>
  <c r="AC24" i="2"/>
  <c r="AF24" i="2" s="1"/>
  <c r="AB51" i="2"/>
  <c r="AC51" i="2"/>
  <c r="AF51" i="2" s="1"/>
  <c r="AE65" i="2"/>
  <c r="AH65" i="2" s="1"/>
  <c r="AK65" i="2"/>
  <c r="AL65" i="2" s="1"/>
  <c r="AM65" i="2" s="1"/>
  <c r="AE109" i="2"/>
  <c r="AH109" i="2" s="1"/>
  <c r="AK109" i="2"/>
  <c r="AL109" i="2" s="1"/>
  <c r="AM109" i="2" s="1"/>
  <c r="AC111" i="2"/>
  <c r="AF111" i="2" s="1"/>
  <c r="AB111" i="2"/>
  <c r="AE111" i="2" s="1"/>
  <c r="AH111" i="2" s="1"/>
  <c r="AC119" i="2"/>
  <c r="AF119" i="2" s="1"/>
  <c r="AB119" i="2"/>
  <c r="AB81" i="2"/>
  <c r="AC81" i="2"/>
  <c r="AF81" i="2" s="1"/>
  <c r="AB112" i="2"/>
  <c r="AC112" i="2"/>
  <c r="AF112" i="2" s="1"/>
  <c r="AB34" i="2"/>
  <c r="AC34" i="2"/>
  <c r="AF34" i="2" s="1"/>
  <c r="AL46" i="2"/>
  <c r="AM46" i="2" s="1"/>
  <c r="AB79" i="2"/>
  <c r="AC79" i="2"/>
  <c r="AF79" i="2" s="1"/>
  <c r="AC84" i="2"/>
  <c r="AF84" i="2" s="1"/>
  <c r="AB84" i="2"/>
  <c r="AC121" i="2"/>
  <c r="AF121" i="2" s="1"/>
  <c r="AB121" i="2"/>
  <c r="AB98" i="2"/>
  <c r="AE98" i="2" s="1"/>
  <c r="AH98" i="2" s="1"/>
  <c r="AC98" i="2"/>
  <c r="AF98" i="2" s="1"/>
  <c r="AB108" i="2"/>
  <c r="AC108" i="2"/>
  <c r="AF108" i="2" s="1"/>
  <c r="AC13" i="2"/>
  <c r="AF13" i="2" s="1"/>
  <c r="AB13" i="2"/>
  <c r="AB10" i="2"/>
  <c r="AC10" i="2"/>
  <c r="AF10" i="2" s="1"/>
  <c r="AB12" i="2"/>
  <c r="AC12" i="2"/>
  <c r="AF12" i="2" s="1"/>
  <c r="AB14" i="2"/>
  <c r="AB27" i="2"/>
  <c r="AC27" i="2"/>
  <c r="AF27" i="2" s="1"/>
  <c r="AB48" i="2"/>
  <c r="AC48" i="2"/>
  <c r="AF48" i="2" s="1"/>
  <c r="AB96" i="2"/>
  <c r="AC96" i="2"/>
  <c r="AF96" i="2" s="1"/>
  <c r="AB99" i="2"/>
  <c r="AC99" i="2"/>
  <c r="AF99" i="2" s="1"/>
  <c r="AL16" i="2"/>
  <c r="AM16" i="2" s="1"/>
  <c r="AE22" i="2"/>
  <c r="AH22" i="2" s="1"/>
  <c r="AL26" i="2"/>
  <c r="AM26" i="2" s="1"/>
  <c r="AE30" i="2"/>
  <c r="AH30" i="2" s="1"/>
  <c r="AB37" i="2"/>
  <c r="AL40" i="2"/>
  <c r="AM40" i="2" s="1"/>
  <c r="AE46" i="2"/>
  <c r="AH46" i="2" s="1"/>
  <c r="AL50" i="2"/>
  <c r="AM50" i="2" s="1"/>
  <c r="AB61" i="2"/>
  <c r="AL62" i="2"/>
  <c r="AM62" i="2" s="1"/>
  <c r="AB63" i="2"/>
  <c r="AE63" i="2" s="1"/>
  <c r="AH63" i="2" s="1"/>
  <c r="AB64" i="2"/>
  <c r="AE64" i="2" s="1"/>
  <c r="AH64" i="2" s="1"/>
  <c r="AB76" i="2"/>
  <c r="AB85" i="2"/>
  <c r="AB89" i="2"/>
  <c r="AB97" i="2"/>
  <c r="AE97" i="2" s="1"/>
  <c r="AH97" i="2" s="1"/>
  <c r="AB15" i="2"/>
  <c r="AB18" i="2"/>
  <c r="AB39" i="2"/>
  <c r="AB42" i="2"/>
  <c r="AK42" i="2" s="1"/>
  <c r="AL42" i="2" s="1"/>
  <c r="AM42" i="2" s="1"/>
  <c r="AB83" i="2"/>
  <c r="AB120" i="2"/>
  <c r="AB122" i="2"/>
  <c r="AE122" i="2" s="1"/>
  <c r="AH122" i="2" s="1"/>
  <c r="AB123" i="2"/>
  <c r="AB124" i="2"/>
  <c r="AC127" i="2"/>
  <c r="AF127" i="2" s="1"/>
  <c r="AB28" i="2"/>
  <c r="AB36" i="2"/>
  <c r="AB38" i="2"/>
  <c r="AB52" i="2"/>
  <c r="AB56" i="2"/>
  <c r="AB60" i="2"/>
  <c r="AB71" i="2"/>
  <c r="AB75" i="2"/>
  <c r="AL80" i="2"/>
  <c r="AM80" i="2" s="1"/>
  <c r="AB88" i="2"/>
  <c r="AB105" i="2"/>
  <c r="AB106" i="2"/>
  <c r="AE113" i="2"/>
  <c r="AH113" i="2" s="1"/>
  <c r="AK113" i="2"/>
  <c r="AL113" i="2" s="1"/>
  <c r="AM113" i="2" s="1"/>
  <c r="AB118" i="2"/>
  <c r="AK118" i="2" s="1"/>
  <c r="AB8" i="2"/>
  <c r="AC8" i="2"/>
  <c r="AF8" i="2" s="1"/>
  <c r="AB32" i="2"/>
  <c r="AC32" i="2"/>
  <c r="AF32" i="2" s="1"/>
  <c r="AC55" i="2"/>
  <c r="AF55" i="2" s="1"/>
  <c r="AB55" i="2"/>
  <c r="AC9" i="2"/>
  <c r="AF9" i="2" s="1"/>
  <c r="AB9" i="2"/>
  <c r="AE25" i="2"/>
  <c r="AH25" i="2" s="1"/>
  <c r="AK25" i="2"/>
  <c r="AL25" i="2" s="1"/>
  <c r="AM25" i="2" s="1"/>
  <c r="AE49" i="2"/>
  <c r="AH49" i="2" s="1"/>
  <c r="AK49" i="2"/>
  <c r="AL49" i="2" s="1"/>
  <c r="AM49" i="2" s="1"/>
  <c r="AE18" i="2"/>
  <c r="AH18" i="2" s="1"/>
  <c r="AD23" i="2"/>
  <c r="AG23" i="2" s="1"/>
  <c r="AB23" i="2"/>
  <c r="AE13" i="2"/>
  <c r="AH13" i="2" s="1"/>
  <c r="AK13" i="2"/>
  <c r="AL13" i="2" s="1"/>
  <c r="AM13" i="2" s="1"/>
  <c r="AC21" i="2"/>
  <c r="AF21" i="2" s="1"/>
  <c r="AB21" i="2"/>
  <c r="AE37" i="2"/>
  <c r="AH37" i="2" s="1"/>
  <c r="AK37" i="2"/>
  <c r="AL37" i="2" s="1"/>
  <c r="AM37" i="2" s="1"/>
  <c r="AC45" i="2"/>
  <c r="AF45" i="2" s="1"/>
  <c r="AB45" i="2"/>
  <c r="AC33" i="2"/>
  <c r="AF33" i="2" s="1"/>
  <c r="AB33" i="2"/>
  <c r="AE27" i="2"/>
  <c r="AH27" i="2" s="1"/>
  <c r="AK27" i="2"/>
  <c r="AL27" i="2" s="1"/>
  <c r="AM27" i="2" s="1"/>
  <c r="AD47" i="2"/>
  <c r="AG47" i="2" s="1"/>
  <c r="AB47" i="2"/>
  <c r="AE51" i="2"/>
  <c r="AH51" i="2" s="1"/>
  <c r="AK51" i="2"/>
  <c r="AL51" i="2" s="1"/>
  <c r="AM51" i="2" s="1"/>
  <c r="AK64" i="2"/>
  <c r="AL64" i="2" s="1"/>
  <c r="AM64" i="2" s="1"/>
  <c r="AE19" i="2"/>
  <c r="AH19" i="2" s="1"/>
  <c r="AK19" i="2"/>
  <c r="AL19" i="2" s="1"/>
  <c r="AM19" i="2" s="1"/>
  <c r="AB20" i="2"/>
  <c r="AC20" i="2"/>
  <c r="AF20" i="2" s="1"/>
  <c r="AE43" i="2"/>
  <c r="AH43" i="2" s="1"/>
  <c r="AK43" i="2"/>
  <c r="AL43" i="2" s="1"/>
  <c r="AM43" i="2" s="1"/>
  <c r="AB44" i="2"/>
  <c r="AC44" i="2"/>
  <c r="AF44" i="2" s="1"/>
  <c r="AD11" i="2"/>
  <c r="AG11" i="2" s="1"/>
  <c r="AB11" i="2"/>
  <c r="AE15" i="2"/>
  <c r="AH15" i="2" s="1"/>
  <c r="AK15" i="2"/>
  <c r="AL15" i="2" s="1"/>
  <c r="AM15" i="2" s="1"/>
  <c r="AD35" i="2"/>
  <c r="AG35" i="2" s="1"/>
  <c r="AB35" i="2"/>
  <c r="AE39" i="2"/>
  <c r="AH39" i="2" s="1"/>
  <c r="AK39" i="2"/>
  <c r="AL39" i="2" s="1"/>
  <c r="AM39" i="2" s="1"/>
  <c r="AC54" i="2"/>
  <c r="AF54" i="2" s="1"/>
  <c r="AB54" i="2"/>
  <c r="AK84" i="2"/>
  <c r="AL84" i="2" s="1"/>
  <c r="AM84" i="2" s="1"/>
  <c r="AE84" i="2"/>
  <c r="AH84" i="2" s="1"/>
  <c r="AB102" i="2"/>
  <c r="AC102" i="2"/>
  <c r="AF102" i="2" s="1"/>
  <c r="X128" i="2"/>
  <c r="AC128" i="2" s="1"/>
  <c r="AF128" i="2" s="1"/>
  <c r="AK30" i="2"/>
  <c r="AL30" i="2" s="1"/>
  <c r="AM30" i="2" s="1"/>
  <c r="AC59" i="2"/>
  <c r="AF59" i="2" s="1"/>
  <c r="AB59" i="2"/>
  <c r="AB67" i="2"/>
  <c r="AC67" i="2"/>
  <c r="AF67" i="2" s="1"/>
  <c r="AC91" i="2"/>
  <c r="AF91" i="2" s="1"/>
  <c r="AB91" i="2"/>
  <c r="AB117" i="2"/>
  <c r="AC117" i="2"/>
  <c r="AF117" i="2" s="1"/>
  <c r="AE123" i="2"/>
  <c r="AH123" i="2" s="1"/>
  <c r="AK123" i="2"/>
  <c r="AL123" i="2" s="1"/>
  <c r="AM123" i="2" s="1"/>
  <c r="AE85" i="2"/>
  <c r="AH85" i="2" s="1"/>
  <c r="AK85" i="2"/>
  <c r="AL85" i="2" s="1"/>
  <c r="AM85" i="2" s="1"/>
  <c r="AB110" i="2"/>
  <c r="AC110" i="2"/>
  <c r="AF110" i="2" s="1"/>
  <c r="AC18" i="2"/>
  <c r="AF18" i="2" s="1"/>
  <c r="AC30" i="2"/>
  <c r="AF30" i="2" s="1"/>
  <c r="AB31" i="2"/>
  <c r="AB53" i="2"/>
  <c r="AB58" i="2"/>
  <c r="AB69" i="2"/>
  <c r="AC83" i="2"/>
  <c r="AF83" i="2" s="1"/>
  <c r="AC115" i="2"/>
  <c r="AF115" i="2" s="1"/>
  <c r="AB115" i="2"/>
  <c r="AB126" i="2"/>
  <c r="AC7" i="2"/>
  <c r="AF7" i="2" s="1"/>
  <c r="AC16" i="2"/>
  <c r="AF16" i="2" s="1"/>
  <c r="AB17" i="2"/>
  <c r="AC19" i="2"/>
  <c r="AF19" i="2" s="1"/>
  <c r="AC28" i="2"/>
  <c r="AF28" i="2" s="1"/>
  <c r="AB29" i="2"/>
  <c r="AC40" i="2"/>
  <c r="AF40" i="2" s="1"/>
  <c r="AB41" i="2"/>
  <c r="AC43" i="2"/>
  <c r="AF43" i="2" s="1"/>
  <c r="AC52" i="2"/>
  <c r="AF52" i="2" s="1"/>
  <c r="AB57" i="2"/>
  <c r="AC62" i="2"/>
  <c r="AF62" i="2" s="1"/>
  <c r="AK63" i="2"/>
  <c r="AL63" i="2" s="1"/>
  <c r="AM63" i="2" s="1"/>
  <c r="AB73" i="2"/>
  <c r="AC73" i="2"/>
  <c r="AF73" i="2" s="1"/>
  <c r="AC88" i="2"/>
  <c r="AF88" i="2" s="1"/>
  <c r="AB104" i="2"/>
  <c r="AC104" i="2"/>
  <c r="AF104" i="2" s="1"/>
  <c r="AK18" i="2"/>
  <c r="AL18" i="2" s="1"/>
  <c r="AM18" i="2" s="1"/>
  <c r="AC74" i="2"/>
  <c r="AF74" i="2" s="1"/>
  <c r="AB74" i="2"/>
  <c r="AC77" i="2"/>
  <c r="AF77" i="2" s="1"/>
  <c r="AB77" i="2"/>
  <c r="AK83" i="2"/>
  <c r="AL83" i="2" s="1"/>
  <c r="AM83" i="2" s="1"/>
  <c r="AE83" i="2"/>
  <c r="AH83" i="2" s="1"/>
  <c r="AL100" i="2"/>
  <c r="AM100" i="2" s="1"/>
  <c r="AA128" i="2"/>
  <c r="AD128" i="2" s="1"/>
  <c r="AG128" i="2" s="1"/>
  <c r="AD7" i="2"/>
  <c r="AG7" i="2" s="1"/>
  <c r="AB7" i="2"/>
  <c r="AC42" i="2"/>
  <c r="AF42" i="2" s="1"/>
  <c r="AC78" i="2"/>
  <c r="AF78" i="2" s="1"/>
  <c r="AB78" i="2"/>
  <c r="AE81" i="2"/>
  <c r="AH81" i="2" s="1"/>
  <c r="AK81" i="2"/>
  <c r="AL81" i="2" s="1"/>
  <c r="AM81" i="2" s="1"/>
  <c r="AC101" i="2"/>
  <c r="AF101" i="2" s="1"/>
  <c r="AB101" i="2"/>
  <c r="Q128" i="2"/>
  <c r="AC14" i="2"/>
  <c r="AF14" i="2" s="1"/>
  <c r="AC26" i="2"/>
  <c r="AF26" i="2" s="1"/>
  <c r="AC38" i="2"/>
  <c r="AF38" i="2" s="1"/>
  <c r="AC50" i="2"/>
  <c r="AF50" i="2" s="1"/>
  <c r="AC56" i="2"/>
  <c r="AF56" i="2" s="1"/>
  <c r="AE62" i="2"/>
  <c r="AH62" i="2" s="1"/>
  <c r="AD68" i="2"/>
  <c r="AG68" i="2" s="1"/>
  <c r="AB68" i="2"/>
  <c r="AC70" i="2"/>
  <c r="AF70" i="2" s="1"/>
  <c r="AB70" i="2"/>
  <c r="AE80" i="2"/>
  <c r="AH80" i="2" s="1"/>
  <c r="AC87" i="2"/>
  <c r="AF87" i="2" s="1"/>
  <c r="AB87" i="2"/>
  <c r="AB93" i="2"/>
  <c r="AC93" i="2"/>
  <c r="AF93" i="2" s="1"/>
  <c r="AE99" i="2"/>
  <c r="AH99" i="2" s="1"/>
  <c r="AK99" i="2"/>
  <c r="AL99" i="2" s="1"/>
  <c r="AM99" i="2" s="1"/>
  <c r="AK111" i="2"/>
  <c r="AL111" i="2" s="1"/>
  <c r="AM111" i="2" s="1"/>
  <c r="AC125" i="2"/>
  <c r="AF125" i="2" s="1"/>
  <c r="AB125" i="2"/>
  <c r="R128" i="2"/>
  <c r="AB72" i="2"/>
  <c r="AB86" i="2"/>
  <c r="AC86" i="2"/>
  <c r="AF86" i="2" s="1"/>
  <c r="AB90" i="2"/>
  <c r="AC90" i="2"/>
  <c r="AF90" i="2" s="1"/>
  <c r="AK98" i="2"/>
  <c r="AL98" i="2" s="1"/>
  <c r="AM98" i="2" s="1"/>
  <c r="AK107" i="2"/>
  <c r="AL107" i="2" s="1"/>
  <c r="AM107" i="2" s="1"/>
  <c r="AB114" i="2"/>
  <c r="AC114" i="2"/>
  <c r="AF114" i="2" s="1"/>
  <c r="AC82" i="2"/>
  <c r="AF82" i="2" s="1"/>
  <c r="AB82" i="2"/>
  <c r="AE100" i="2"/>
  <c r="AH100" i="2" s="1"/>
  <c r="AE124" i="2"/>
  <c r="AH124" i="2" s="1"/>
  <c r="AK124" i="2"/>
  <c r="AL124" i="2" s="1"/>
  <c r="AM124" i="2" s="1"/>
  <c r="U128" i="2"/>
  <c r="AC66" i="2"/>
  <c r="AF66" i="2" s="1"/>
  <c r="AB66" i="2"/>
  <c r="AC71" i="2"/>
  <c r="AF71" i="2" s="1"/>
  <c r="AB92" i="2"/>
  <c r="AC92" i="2"/>
  <c r="AF92" i="2" s="1"/>
  <c r="AC100" i="2"/>
  <c r="AF100" i="2" s="1"/>
  <c r="AC103" i="2"/>
  <c r="AF103" i="2" s="1"/>
  <c r="AB103" i="2"/>
  <c r="AE105" i="2"/>
  <c r="AH105" i="2" s="1"/>
  <c r="AK105" i="2"/>
  <c r="AL105" i="2" s="1"/>
  <c r="AM105" i="2" s="1"/>
  <c r="AB116" i="2"/>
  <c r="AC116" i="2"/>
  <c r="AF116" i="2" s="1"/>
  <c r="AC124" i="2"/>
  <c r="AF124" i="2" s="1"/>
  <c r="AL94" i="2"/>
  <c r="AM94" i="2" s="1"/>
  <c r="AL118" i="2"/>
  <c r="AM118" i="2" s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AK122" i="2" l="1"/>
  <c r="AL122" i="2" s="1"/>
  <c r="AM122" i="2" s="1"/>
  <c r="AE106" i="2"/>
  <c r="AH106" i="2" s="1"/>
  <c r="AK106" i="2"/>
  <c r="AL106" i="2" s="1"/>
  <c r="AM106" i="2" s="1"/>
  <c r="AK75" i="2"/>
  <c r="AL75" i="2" s="1"/>
  <c r="AM75" i="2" s="1"/>
  <c r="AE75" i="2"/>
  <c r="AH75" i="2" s="1"/>
  <c r="AK52" i="2"/>
  <c r="AL52" i="2" s="1"/>
  <c r="AM52" i="2" s="1"/>
  <c r="AE52" i="2"/>
  <c r="AH52" i="2" s="1"/>
  <c r="AE120" i="2"/>
  <c r="AH120" i="2" s="1"/>
  <c r="AK120" i="2"/>
  <c r="AL120" i="2" s="1"/>
  <c r="AM120" i="2" s="1"/>
  <c r="AE89" i="2"/>
  <c r="AH89" i="2" s="1"/>
  <c r="AK89" i="2"/>
  <c r="AL89" i="2" s="1"/>
  <c r="AM89" i="2" s="1"/>
  <c r="AK48" i="2"/>
  <c r="AL48" i="2" s="1"/>
  <c r="AM48" i="2" s="1"/>
  <c r="AE48" i="2"/>
  <c r="AH48" i="2" s="1"/>
  <c r="AE112" i="2"/>
  <c r="AH112" i="2" s="1"/>
  <c r="AK112" i="2"/>
  <c r="AL112" i="2" s="1"/>
  <c r="AM112" i="2" s="1"/>
  <c r="AK28" i="2"/>
  <c r="AL28" i="2" s="1"/>
  <c r="AM28" i="2" s="1"/>
  <c r="AE28" i="2"/>
  <c r="AH28" i="2" s="1"/>
  <c r="AK10" i="2"/>
  <c r="AL10" i="2" s="1"/>
  <c r="AM10" i="2" s="1"/>
  <c r="AE10" i="2"/>
  <c r="AH10" i="2" s="1"/>
  <c r="AK108" i="2"/>
  <c r="AL108" i="2" s="1"/>
  <c r="AM108" i="2" s="1"/>
  <c r="AE108" i="2"/>
  <c r="AH108" i="2" s="1"/>
  <c r="AK79" i="2"/>
  <c r="AL79" i="2" s="1"/>
  <c r="AM79" i="2" s="1"/>
  <c r="AE79" i="2"/>
  <c r="AH79" i="2" s="1"/>
  <c r="AK97" i="2"/>
  <c r="AL97" i="2" s="1"/>
  <c r="AM97" i="2" s="1"/>
  <c r="AE42" i="2"/>
  <c r="AH42" i="2" s="1"/>
  <c r="AK71" i="2"/>
  <c r="AL71" i="2" s="1"/>
  <c r="AM71" i="2" s="1"/>
  <c r="AE71" i="2"/>
  <c r="AH71" i="2" s="1"/>
  <c r="AK38" i="2"/>
  <c r="AL38" i="2" s="1"/>
  <c r="AM38" i="2" s="1"/>
  <c r="AE38" i="2"/>
  <c r="AH38" i="2" s="1"/>
  <c r="AE118" i="2"/>
  <c r="AH118" i="2" s="1"/>
  <c r="AK12" i="2"/>
  <c r="AL12" i="2" s="1"/>
  <c r="AM12" i="2" s="1"/>
  <c r="AE12" i="2"/>
  <c r="AH12" i="2" s="1"/>
  <c r="AK56" i="2"/>
  <c r="AL56" i="2" s="1"/>
  <c r="AM56" i="2" s="1"/>
  <c r="AE56" i="2"/>
  <c r="AH56" i="2" s="1"/>
  <c r="AK14" i="2"/>
  <c r="AL14" i="2" s="1"/>
  <c r="AM14" i="2" s="1"/>
  <c r="AE14" i="2"/>
  <c r="AH14" i="2" s="1"/>
  <c r="AE119" i="2"/>
  <c r="AH119" i="2" s="1"/>
  <c r="AK119" i="2"/>
  <c r="AL119" i="2" s="1"/>
  <c r="AM119" i="2" s="1"/>
  <c r="AE88" i="2"/>
  <c r="AH88" i="2" s="1"/>
  <c r="AK88" i="2"/>
  <c r="AL88" i="2" s="1"/>
  <c r="AM88" i="2" s="1"/>
  <c r="AK60" i="2"/>
  <c r="AL60" i="2" s="1"/>
  <c r="AM60" i="2" s="1"/>
  <c r="AE60" i="2"/>
  <c r="AH60" i="2" s="1"/>
  <c r="AK36" i="2"/>
  <c r="AL36" i="2" s="1"/>
  <c r="AM36" i="2" s="1"/>
  <c r="AE36" i="2"/>
  <c r="AH36" i="2" s="1"/>
  <c r="AE76" i="2"/>
  <c r="AH76" i="2" s="1"/>
  <c r="AK76" i="2"/>
  <c r="AL76" i="2" s="1"/>
  <c r="AM76" i="2" s="1"/>
  <c r="AE61" i="2"/>
  <c r="AH61" i="2" s="1"/>
  <c r="AK61" i="2"/>
  <c r="AL61" i="2" s="1"/>
  <c r="AM61" i="2" s="1"/>
  <c r="AK96" i="2"/>
  <c r="AL96" i="2" s="1"/>
  <c r="AM96" i="2" s="1"/>
  <c r="AE96" i="2"/>
  <c r="AH96" i="2" s="1"/>
  <c r="AE121" i="2"/>
  <c r="AH121" i="2" s="1"/>
  <c r="AK121" i="2"/>
  <c r="AL121" i="2" s="1"/>
  <c r="AM121" i="2" s="1"/>
  <c r="AK34" i="2"/>
  <c r="AL34" i="2" s="1"/>
  <c r="AM34" i="2" s="1"/>
  <c r="AE34" i="2"/>
  <c r="AH34" i="2" s="1"/>
  <c r="AK24" i="2"/>
  <c r="AL24" i="2" s="1"/>
  <c r="AM24" i="2" s="1"/>
  <c r="AE24" i="2"/>
  <c r="AH24" i="2" s="1"/>
  <c r="AE93" i="2"/>
  <c r="AH93" i="2" s="1"/>
  <c r="AK93" i="2"/>
  <c r="AL93" i="2" s="1"/>
  <c r="AM93" i="2" s="1"/>
  <c r="AE31" i="2"/>
  <c r="AH31" i="2" s="1"/>
  <c r="AK31" i="2"/>
  <c r="AL31" i="2" s="1"/>
  <c r="AM31" i="2" s="1"/>
  <c r="AK90" i="2"/>
  <c r="AL90" i="2" s="1"/>
  <c r="AM90" i="2" s="1"/>
  <c r="AE90" i="2"/>
  <c r="AH90" i="2" s="1"/>
  <c r="AE87" i="2"/>
  <c r="AH87" i="2" s="1"/>
  <c r="AK87" i="2"/>
  <c r="AL87" i="2" s="1"/>
  <c r="AM87" i="2" s="1"/>
  <c r="AE68" i="2"/>
  <c r="AH68" i="2" s="1"/>
  <c r="AK68" i="2"/>
  <c r="AL68" i="2" s="1"/>
  <c r="AM68" i="2" s="1"/>
  <c r="AK74" i="2"/>
  <c r="AL74" i="2" s="1"/>
  <c r="AM74" i="2" s="1"/>
  <c r="AE74" i="2"/>
  <c r="AH74" i="2" s="1"/>
  <c r="AE23" i="2"/>
  <c r="AH23" i="2" s="1"/>
  <c r="AK23" i="2"/>
  <c r="AL23" i="2" s="1"/>
  <c r="AM23" i="2" s="1"/>
  <c r="AE72" i="2"/>
  <c r="AH72" i="2" s="1"/>
  <c r="AK72" i="2"/>
  <c r="AL72" i="2" s="1"/>
  <c r="AM72" i="2" s="1"/>
  <c r="AE101" i="2"/>
  <c r="AH101" i="2" s="1"/>
  <c r="AK101" i="2"/>
  <c r="AL101" i="2" s="1"/>
  <c r="AM101" i="2" s="1"/>
  <c r="AE58" i="2"/>
  <c r="AH58" i="2" s="1"/>
  <c r="AK58" i="2"/>
  <c r="AL58" i="2" s="1"/>
  <c r="AM58" i="2" s="1"/>
  <c r="AE110" i="2"/>
  <c r="AH110" i="2" s="1"/>
  <c r="AK110" i="2"/>
  <c r="AL110" i="2" s="1"/>
  <c r="AM110" i="2" s="1"/>
  <c r="AE117" i="2"/>
  <c r="AH117" i="2" s="1"/>
  <c r="AK117" i="2"/>
  <c r="AL117" i="2" s="1"/>
  <c r="AM117" i="2" s="1"/>
  <c r="AE35" i="2"/>
  <c r="AH35" i="2" s="1"/>
  <c r="AK35" i="2"/>
  <c r="AL35" i="2" s="1"/>
  <c r="AM35" i="2" s="1"/>
  <c r="AE47" i="2"/>
  <c r="AH47" i="2" s="1"/>
  <c r="AK47" i="2"/>
  <c r="AL47" i="2" s="1"/>
  <c r="AM47" i="2" s="1"/>
  <c r="AK55" i="2"/>
  <c r="AL55" i="2" s="1"/>
  <c r="AM55" i="2" s="1"/>
  <c r="AE55" i="2"/>
  <c r="AH55" i="2" s="1"/>
  <c r="AE103" i="2"/>
  <c r="AH103" i="2" s="1"/>
  <c r="AK103" i="2"/>
  <c r="AL103" i="2" s="1"/>
  <c r="AM103" i="2" s="1"/>
  <c r="AK66" i="2"/>
  <c r="AL66" i="2" s="1"/>
  <c r="AM66" i="2" s="1"/>
  <c r="AE66" i="2"/>
  <c r="AH66" i="2" s="1"/>
  <c r="AK82" i="2"/>
  <c r="AL82" i="2" s="1"/>
  <c r="AM82" i="2" s="1"/>
  <c r="AE82" i="2"/>
  <c r="AH82" i="2" s="1"/>
  <c r="AK70" i="2"/>
  <c r="AL70" i="2" s="1"/>
  <c r="AM70" i="2" s="1"/>
  <c r="AE70" i="2"/>
  <c r="AH70" i="2" s="1"/>
  <c r="AE7" i="2"/>
  <c r="AH7" i="2" s="1"/>
  <c r="AB128" i="2"/>
  <c r="AE128" i="2" s="1"/>
  <c r="AH128" i="2" s="1"/>
  <c r="AK7" i="2"/>
  <c r="AE77" i="2"/>
  <c r="AH77" i="2" s="1"/>
  <c r="AK77" i="2"/>
  <c r="AL77" i="2" s="1"/>
  <c r="AM77" i="2" s="1"/>
  <c r="AK104" i="2"/>
  <c r="AL104" i="2" s="1"/>
  <c r="AM104" i="2" s="1"/>
  <c r="AE104" i="2"/>
  <c r="AH104" i="2" s="1"/>
  <c r="AE29" i="2"/>
  <c r="AH29" i="2" s="1"/>
  <c r="AK29" i="2"/>
  <c r="AL29" i="2" s="1"/>
  <c r="AM29" i="2" s="1"/>
  <c r="AK126" i="2"/>
  <c r="AL126" i="2" s="1"/>
  <c r="AM126" i="2" s="1"/>
  <c r="AE126" i="2"/>
  <c r="AH126" i="2" s="1"/>
  <c r="AE53" i="2"/>
  <c r="AH53" i="2" s="1"/>
  <c r="AK53" i="2"/>
  <c r="AL53" i="2" s="1"/>
  <c r="AM53" i="2" s="1"/>
  <c r="AE91" i="2"/>
  <c r="AH91" i="2" s="1"/>
  <c r="AK91" i="2"/>
  <c r="AL91" i="2" s="1"/>
  <c r="AM91" i="2" s="1"/>
  <c r="AE44" i="2"/>
  <c r="AH44" i="2" s="1"/>
  <c r="AK44" i="2"/>
  <c r="AL44" i="2" s="1"/>
  <c r="AM44" i="2" s="1"/>
  <c r="AE45" i="2"/>
  <c r="AH45" i="2" s="1"/>
  <c r="AK45" i="2"/>
  <c r="AL45" i="2" s="1"/>
  <c r="AM45" i="2" s="1"/>
  <c r="AE125" i="2"/>
  <c r="AH125" i="2" s="1"/>
  <c r="AK125" i="2"/>
  <c r="AL125" i="2" s="1"/>
  <c r="AM125" i="2" s="1"/>
  <c r="AK57" i="2"/>
  <c r="AL57" i="2" s="1"/>
  <c r="AM57" i="2" s="1"/>
  <c r="AE57" i="2"/>
  <c r="AH57" i="2" s="1"/>
  <c r="AE115" i="2"/>
  <c r="AH115" i="2" s="1"/>
  <c r="AK115" i="2"/>
  <c r="AL115" i="2" s="1"/>
  <c r="AM115" i="2" s="1"/>
  <c r="AE54" i="2"/>
  <c r="AH54" i="2" s="1"/>
  <c r="AK54" i="2"/>
  <c r="AL54" i="2" s="1"/>
  <c r="AM54" i="2" s="1"/>
  <c r="AE32" i="2"/>
  <c r="AH32" i="2" s="1"/>
  <c r="AK32" i="2"/>
  <c r="AL32" i="2" s="1"/>
  <c r="AM32" i="2" s="1"/>
  <c r="AK116" i="2"/>
  <c r="AL116" i="2" s="1"/>
  <c r="AM116" i="2" s="1"/>
  <c r="AE116" i="2"/>
  <c r="AH116" i="2" s="1"/>
  <c r="AK78" i="2"/>
  <c r="AL78" i="2" s="1"/>
  <c r="AM78" i="2" s="1"/>
  <c r="AE78" i="2"/>
  <c r="AH78" i="2" s="1"/>
  <c r="AE17" i="2"/>
  <c r="AH17" i="2" s="1"/>
  <c r="AK17" i="2"/>
  <c r="AL17" i="2" s="1"/>
  <c r="AM17" i="2" s="1"/>
  <c r="AK67" i="2"/>
  <c r="AL67" i="2" s="1"/>
  <c r="AM67" i="2" s="1"/>
  <c r="AE67" i="2"/>
  <c r="AH67" i="2" s="1"/>
  <c r="AE11" i="2"/>
  <c r="AH11" i="2" s="1"/>
  <c r="AK11" i="2"/>
  <c r="AL11" i="2" s="1"/>
  <c r="AM11" i="2" s="1"/>
  <c r="AE9" i="2"/>
  <c r="AH9" i="2" s="1"/>
  <c r="AK9" i="2"/>
  <c r="AL9" i="2" s="1"/>
  <c r="AM9" i="2" s="1"/>
  <c r="AK92" i="2"/>
  <c r="AL92" i="2" s="1"/>
  <c r="AM92" i="2" s="1"/>
  <c r="AE92" i="2"/>
  <c r="AH92" i="2" s="1"/>
  <c r="AK114" i="2"/>
  <c r="AL114" i="2" s="1"/>
  <c r="AM114" i="2" s="1"/>
  <c r="AE114" i="2"/>
  <c r="AH114" i="2" s="1"/>
  <c r="AE86" i="2"/>
  <c r="AH86" i="2" s="1"/>
  <c r="AK86" i="2"/>
  <c r="AL86" i="2" s="1"/>
  <c r="AM86" i="2" s="1"/>
  <c r="AE73" i="2"/>
  <c r="AH73" i="2" s="1"/>
  <c r="AK73" i="2"/>
  <c r="AL73" i="2" s="1"/>
  <c r="AM73" i="2" s="1"/>
  <c r="AE41" i="2"/>
  <c r="AH41" i="2" s="1"/>
  <c r="AK41" i="2"/>
  <c r="AL41" i="2" s="1"/>
  <c r="AM41" i="2" s="1"/>
  <c r="AE69" i="2"/>
  <c r="AH69" i="2" s="1"/>
  <c r="AK69" i="2"/>
  <c r="AL69" i="2" s="1"/>
  <c r="AM69" i="2" s="1"/>
  <c r="AK59" i="2"/>
  <c r="AL59" i="2" s="1"/>
  <c r="AM59" i="2" s="1"/>
  <c r="AE59" i="2"/>
  <c r="AH59" i="2" s="1"/>
  <c r="AE102" i="2"/>
  <c r="AH102" i="2" s="1"/>
  <c r="AK102" i="2"/>
  <c r="AL102" i="2" s="1"/>
  <c r="AM102" i="2" s="1"/>
  <c r="AE20" i="2"/>
  <c r="AH20" i="2" s="1"/>
  <c r="AK20" i="2"/>
  <c r="AL20" i="2" s="1"/>
  <c r="AM20" i="2" s="1"/>
  <c r="AE33" i="2"/>
  <c r="AH33" i="2" s="1"/>
  <c r="AK33" i="2"/>
  <c r="AL33" i="2" s="1"/>
  <c r="AM33" i="2" s="1"/>
  <c r="AE21" i="2"/>
  <c r="AH21" i="2" s="1"/>
  <c r="AK21" i="2"/>
  <c r="AL21" i="2" s="1"/>
  <c r="AM21" i="2" s="1"/>
  <c r="AE8" i="2"/>
  <c r="AH8" i="2" s="1"/>
  <c r="AK8" i="2"/>
  <c r="AL8" i="2" s="1"/>
  <c r="AM8" i="2" s="1"/>
  <c r="AK128" i="2" l="1"/>
  <c r="AL7" i="2"/>
  <c r="L126" i="1"/>
  <c r="K126" i="1"/>
  <c r="H126" i="1"/>
  <c r="G126" i="1"/>
  <c r="F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  <c r="J10" i="1"/>
  <c r="J9" i="1"/>
  <c r="J8" i="1"/>
  <c r="J7" i="1"/>
  <c r="J6" i="1"/>
  <c r="J5" i="1"/>
  <c r="AM7" i="2" l="1"/>
  <c r="AL128" i="2"/>
  <c r="AM128" i="2" s="1"/>
  <c r="J126" i="1"/>
</calcChain>
</file>

<file path=xl/sharedStrings.xml><?xml version="1.0" encoding="utf-8"?>
<sst xmlns="http://schemas.openxmlformats.org/spreadsheetml/2006/main" count="1632" uniqueCount="681">
  <si>
    <t>ข้อมูลที่ตั้ง จำนวนนักเรียน ผู้อำนวยการโรงเรียนและครู โทรศัพท์ สังกัด สพป.สุราษฎร์ธานี เขต 1</t>
  </si>
  <si>
    <t>ที่</t>
  </si>
  <si>
    <t>โรงเรียน</t>
  </si>
  <si>
    <t>สถานที่ตั้ง</t>
  </si>
  <si>
    <t>ห้องเรียน</t>
  </si>
  <si>
    <t>ครูและ
บุคลากร</t>
  </si>
  <si>
    <t>ผู้อำนวยการโรงเรียน</t>
  </si>
  <si>
    <t>โทรศัพท์</t>
  </si>
  <si>
    <t>หมู่</t>
  </si>
  <si>
    <t>ตำบล</t>
  </si>
  <si>
    <t>อำเภอ</t>
  </si>
  <si>
    <t>อนุบาล</t>
  </si>
  <si>
    <t>ประถม</t>
  </si>
  <si>
    <t>รวม</t>
  </si>
  <si>
    <t>มือถือ</t>
  </si>
  <si>
    <t xml:space="preserve">โรงเรียน </t>
  </si>
  <si>
    <t>นิคมสร้างตนเอง</t>
  </si>
  <si>
    <t>หมู่ 1 ขุนทะเล</t>
  </si>
  <si>
    <t>ขุนทะเล</t>
  </si>
  <si>
    <t>เมืองสุราษฎร์ธานี</t>
  </si>
  <si>
    <t>นายอโณชัย วิเศษกลิ่น</t>
  </si>
  <si>
    <t>08-1676-3815</t>
  </si>
  <si>
    <t>บ้านควนยูง</t>
  </si>
  <si>
    <t>หมู่ 4 ควนยูง ซอย 8</t>
  </si>
  <si>
    <t>นางสาวสุพรรณี หิริศักดิ์สกุล</t>
  </si>
  <si>
    <t>08-1767-7029</t>
  </si>
  <si>
    <t>บ้านซอย 2</t>
  </si>
  <si>
    <t>หมู่ 9 นิคมซอย 2</t>
  </si>
  <si>
    <t>นายจิรพัส ทองสีทอง</t>
  </si>
  <si>
    <t>09-8265-4147</t>
  </si>
  <si>
    <t>บ้านซอย 10</t>
  </si>
  <si>
    <t>หมู่ 5 ซอย 10</t>
  </si>
  <si>
    <t>นายโกศล  หนูช่วย (รักษาการ)</t>
  </si>
  <si>
    <t>08-6741-5544</t>
  </si>
  <si>
    <t>วัดนทีคมเขต</t>
  </si>
  <si>
    <t>หมู่ 4 สะบ้าย้อย</t>
  </si>
  <si>
    <t>คลองฉนาก</t>
  </si>
  <si>
    <t>นางสาวจิราวรรณ หนูแปลก</t>
  </si>
  <si>
    <t>08-7629-8235</t>
  </si>
  <si>
    <t>วัดแหลมทอง</t>
  </si>
  <si>
    <t>หมู่ 3 คลองฉนาก</t>
  </si>
  <si>
    <t>นางสาวกิ่งกาญจน์ ทินชิณพงศ์</t>
  </si>
  <si>
    <t>09-0167-4140</t>
  </si>
  <si>
    <t>วัดบุญบันเทิง</t>
  </si>
  <si>
    <t>หมู่ 2 บ้านบางแทงแรด</t>
  </si>
  <si>
    <t>คลองน้อย</t>
  </si>
  <si>
    <t>นายศรีเพชรวัชร ศรีเมือง</t>
  </si>
  <si>
    <t>06-2362-6954</t>
  </si>
  <si>
    <t>บ้านทอนหญ้าปล้อง</t>
  </si>
  <si>
    <t>หมู่ 6 ทอนหญ้าปล้อง</t>
  </si>
  <si>
    <t>นายกฤษณะ นิคมประศาสน์</t>
  </si>
  <si>
    <t>08-1081-5019</t>
  </si>
  <si>
    <t>วัดโพธิ์นิมิต</t>
  </si>
  <si>
    <t>หมู่ 1 บางกุ้ง</t>
  </si>
  <si>
    <t>บางกุ้ง</t>
  </si>
  <si>
    <t>นายนันทวัฒน์ สุวรรณนิตย์</t>
  </si>
  <si>
    <t>08-9588-7323</t>
  </si>
  <si>
    <t>วัดท่าทอง</t>
  </si>
  <si>
    <t>หมู่ 4 ท่าทอง</t>
  </si>
  <si>
    <t>นางยุพา ลิมสกุล</t>
  </si>
  <si>
    <t>08-5785-2036</t>
  </si>
  <si>
    <t>บ้านโพหวาย</t>
  </si>
  <si>
    <t>หมู่ 5 โพหวาย</t>
  </si>
  <si>
    <t>นายวีระพงค์ ไชยามาตย์</t>
  </si>
  <si>
    <t>08-1891-4979</t>
  </si>
  <si>
    <t>บ้านสันติสุข</t>
  </si>
  <si>
    <t>หมู่ 3 สันติสุข</t>
  </si>
  <si>
    <t>นางจิตรลดา สุวรรณทิพย์</t>
  </si>
  <si>
    <t>09-1741-5828</t>
  </si>
  <si>
    <t>บ้านคลองสุข</t>
  </si>
  <si>
    <t>หมู่ 4 คลองสุข</t>
  </si>
  <si>
    <t>บางชนะ</t>
  </si>
  <si>
    <t>นายสาคร บัวผุด</t>
  </si>
  <si>
    <t>09-7036-2307</t>
  </si>
  <si>
    <t>-</t>
  </si>
  <si>
    <t>วัดชลธาร</t>
  </si>
  <si>
    <t>หมู่ 2 บางเบิด</t>
  </si>
  <si>
    <t>บางไทร</t>
  </si>
  <si>
    <t>นางสาวจตุพร วาทีเส้ง</t>
  </si>
  <si>
    <t>08-1892-5390</t>
  </si>
  <si>
    <t>วัดบางใบไม้</t>
  </si>
  <si>
    <t>หมู่ 3 บางใบไม้</t>
  </si>
  <si>
    <t>บางใบไม้</t>
  </si>
  <si>
    <t>นางจงกล มะอนันต์</t>
  </si>
  <si>
    <t>08-6742-4023</t>
  </si>
  <si>
    <t>บ้านสุชน</t>
  </si>
  <si>
    <t>หมู่ 3 นาเนียน</t>
  </si>
  <si>
    <t>มะขามเตี้ย</t>
  </si>
  <si>
    <t>นายสุรพล สุปันตี (รักษาการ)</t>
  </si>
  <si>
    <t>08-1606-4292</t>
  </si>
  <si>
    <t>077-292890</t>
  </si>
  <si>
    <t>วัดกลางใหม่</t>
  </si>
  <si>
    <t>หมู่ 2 แหลมทราย</t>
  </si>
  <si>
    <t>นางสาวริยาภรณ์ ยงคณะ</t>
  </si>
  <si>
    <t>09-2565-9323</t>
  </si>
  <si>
    <t>บ้านบางใหญ่</t>
  </si>
  <si>
    <t>หมู่ 6 บางใหญ่</t>
  </si>
  <si>
    <t>นางจิรฉัตร ไชยสกุล</t>
  </si>
  <si>
    <t>08-1956-1830</t>
  </si>
  <si>
    <t>บ้านท่าเพชร</t>
  </si>
  <si>
    <t>หมู่ 5 บ้านท่าเพชร</t>
  </si>
  <si>
    <t>ว่าที่ พ.ต.มนตรี อินทร์แก้ว</t>
  </si>
  <si>
    <t>09-4410-0837</t>
  </si>
  <si>
    <t>อนุบาลสุราษฎร์ธานี</t>
  </si>
  <si>
    <t>หมู่ 4 ยางงาม</t>
  </si>
  <si>
    <t>นายศุภชัย เวชกุล</t>
  </si>
  <si>
    <t>08-7271-2937</t>
  </si>
  <si>
    <t>ชุมชนวัดสุนทรนิวาส</t>
  </si>
  <si>
    <t>หมู่ 3 วัดประดู่</t>
  </si>
  <si>
    <t>วัดประดู่</t>
  </si>
  <si>
    <t>นางขวัญใจ บุญสินธุ์</t>
  </si>
  <si>
    <t>08-7268-8004</t>
  </si>
  <si>
    <t>วัดสมหวัง</t>
  </si>
  <si>
    <t>หมู่ 8 สมหวัง</t>
  </si>
  <si>
    <t>นายสาธิต สร้างสกุล</t>
  </si>
  <si>
    <t>08-1895-8126</t>
  </si>
  <si>
    <t>บ้านบ่อน้ำร้อน</t>
  </si>
  <si>
    <t>หมู่ 5 บ่อน้ำร้อน</t>
  </si>
  <si>
    <t>กรูด</t>
  </si>
  <si>
    <t>กาญจนดิษฐ์</t>
  </si>
  <si>
    <t>นายอมรพจมาน พรหมพัฒน์</t>
  </si>
  <si>
    <t>08-7389-3144</t>
  </si>
  <si>
    <t>บ้านแม่โมกข์</t>
  </si>
  <si>
    <t>หมู่ 7 บ้านแม่โมกข์</t>
  </si>
  <si>
    <t>นายสัญญา รอดดำ</t>
  </si>
  <si>
    <t>08-1537-1759</t>
  </si>
  <si>
    <t>บ้านกำสนราษฎร์อุทิศ</t>
  </si>
  <si>
    <t>หมู่ 10 เขาสวนตรา</t>
  </si>
  <si>
    <t>นายจรูญ เมืองเสน</t>
  </si>
  <si>
    <t>08-6288-6241</t>
  </si>
  <si>
    <t>วัดเขานางเภา</t>
  </si>
  <si>
    <t>หมู่ 1 กรูด</t>
  </si>
  <si>
    <t>นางสาวภัทราวลัย ลิ้นโป</t>
  </si>
  <si>
    <t xml:space="preserve">08-1893-6460 </t>
  </si>
  <si>
    <t>บ้านไสใน</t>
  </si>
  <si>
    <t>หมู่ 4 บ้านไสใน</t>
  </si>
  <si>
    <t>นายปัญจพงศ์  สังข์เเถี่ยว</t>
  </si>
  <si>
    <t>0-7745-2381</t>
  </si>
  <si>
    <t>วัดกาญจนาราม</t>
  </si>
  <si>
    <t>หมู่ 1 กะแดะ</t>
  </si>
  <si>
    <t>กะแดะ</t>
  </si>
  <si>
    <t>นายพรทิพย์ เพชรเกื้อ</t>
  </si>
  <si>
    <t>08-1271-0114</t>
  </si>
  <si>
    <t>08-9866-2993</t>
  </si>
  <si>
    <t>บ้านคลองสระ</t>
  </si>
  <si>
    <t>หมู่ 3 คลองสระ</t>
  </si>
  <si>
    <t>คลองสระ</t>
  </si>
  <si>
    <t>นายจำนงค์ นวลขาว</t>
  </si>
  <si>
    <t>08-6946-6896</t>
  </si>
  <si>
    <t>บ้านม่วงลีบ</t>
  </si>
  <si>
    <t>หมู่ 2 ม่วงลีบ</t>
  </si>
  <si>
    <t>นางพูนสุข เผือกเดช</t>
  </si>
  <si>
    <t>08-3104-8715</t>
  </si>
  <si>
    <t>วัดคงคาล้อม</t>
  </si>
  <si>
    <t>หมู่ 1 หน้าเขา</t>
  </si>
  <si>
    <t>นายจีระศักดิ์ นิธิพัฒนานนท์</t>
  </si>
  <si>
    <t>0-7738-0273</t>
  </si>
  <si>
    <t>0-7793-2244</t>
  </si>
  <si>
    <t>บ้านมะม่วงหวาน</t>
  </si>
  <si>
    <t>หมู่ 9 มะม่วงหวาน</t>
  </si>
  <si>
    <t>ช้างขวา</t>
  </si>
  <si>
    <t>นางสาวปนัดดา  สามารถ (รักษาการ)</t>
  </si>
  <si>
    <t>08-0140-6594</t>
  </si>
  <si>
    <t>0-7740-8238</t>
  </si>
  <si>
    <t>บ้านไสตอ</t>
  </si>
  <si>
    <t>หมู่ 11 ไสตอ</t>
  </si>
  <si>
    <t>นายสิทธิพล พรหมมณี</t>
  </si>
  <si>
    <t>08-1477-2623</t>
  </si>
  <si>
    <t>0-7745-2155</t>
  </si>
  <si>
    <t>วัดพุฒ</t>
  </si>
  <si>
    <t>หมู่ 3 บ้านพุฒ</t>
  </si>
  <si>
    <t>นางดวงพร ดุษฎี</t>
  </si>
  <si>
    <t>08-5797-8812</t>
  </si>
  <si>
    <t>0-7745-2059</t>
  </si>
  <si>
    <t>บ้านหัวหมากล่าง</t>
  </si>
  <si>
    <t>หมู่ 5 บ้านหัวหมากล่าง</t>
  </si>
  <si>
    <t>นางสุริยา เครือรัตน์</t>
  </si>
  <si>
    <t>08-7888-0498</t>
  </si>
  <si>
    <t>0-7737-9668</t>
  </si>
  <si>
    <t>บ้านห้วยโศก</t>
  </si>
  <si>
    <t>หมู่ 8 ห้วยโศก</t>
  </si>
  <si>
    <t>นางสาวศิรยาศ์ อสิอุโค</t>
  </si>
  <si>
    <t>08-1086-5959</t>
  </si>
  <si>
    <t>08-6280-3250</t>
  </si>
  <si>
    <t>บ้านควนราชา</t>
  </si>
  <si>
    <t>หมู่ 10 ควนราชา</t>
  </si>
  <si>
    <t>ช้างซ้าย</t>
  </si>
  <si>
    <t>นายอัษฎากร  สอนทอง (รักษาการ)</t>
  </si>
  <si>
    <t>08-9866-3529</t>
  </si>
  <si>
    <t>0-7793-3346</t>
  </si>
  <si>
    <t>บ้านหัวหมากบน</t>
  </si>
  <si>
    <t>หมู่ 3 หัวหมากบน</t>
  </si>
  <si>
    <t>นายกิตติพงศ์ ณ นคร</t>
  </si>
  <si>
    <t>08-1894-5168</t>
  </si>
  <si>
    <t>บ้านห้วยด่าน</t>
  </si>
  <si>
    <t>หมู่ 6 ห้วยด่าน</t>
  </si>
  <si>
    <t>นายทนุพันธ์ หิรัญเรือง</t>
  </si>
  <si>
    <t>08-9909-7751</t>
  </si>
  <si>
    <t>วัดกงตาก</t>
  </si>
  <si>
    <t>หมู่ 4 บ้านกงตาก</t>
  </si>
  <si>
    <t>นายสุขสวัสดิ์ จิตติอาภรณ์</t>
  </si>
  <si>
    <t>08-9289-8482</t>
  </si>
  <si>
    <t>0-7745-2072</t>
  </si>
  <si>
    <t>บ้านไสขาม</t>
  </si>
  <si>
    <t>หมู่ 2 ไสขาม</t>
  </si>
  <si>
    <t>นายสิรวิชญ์ ทองปรีชา</t>
  </si>
  <si>
    <t>08-4306-1722</t>
  </si>
  <si>
    <t>0-7740-0267</t>
  </si>
  <si>
    <t>วัดปากคู</t>
  </si>
  <si>
    <t>หมู่ 1 ปากคู</t>
  </si>
  <si>
    <t>นางศุภรัตน์ เทพเลื่อน</t>
  </si>
  <si>
    <t>08-1677-3290</t>
  </si>
  <si>
    <t>0-7-4-52245</t>
  </si>
  <si>
    <t>วัดวชิรประดิษฐ์</t>
  </si>
  <si>
    <t>หมู่ 4 เฉงอะ</t>
  </si>
  <si>
    <t>ตะเคียนทอง</t>
  </si>
  <si>
    <t>นายวันชัย เกิดพัฒน์</t>
  </si>
  <si>
    <t>09-1087-3310</t>
  </si>
  <si>
    <t>0-7745-2263</t>
  </si>
  <si>
    <t>วัดแสงประดิษฐ์</t>
  </si>
  <si>
    <t>หมู่ 6 กะแดะแจะ</t>
  </si>
  <si>
    <t>นางภาวนา เทพทอง</t>
  </si>
  <si>
    <t>08-1397-8536</t>
  </si>
  <si>
    <t>0-7724-4202</t>
  </si>
  <si>
    <t>วัดนิกรประสาท</t>
  </si>
  <si>
    <t>หมู่ 2 ดอนชะอม</t>
  </si>
  <si>
    <t>นางจุรี วิชิตแย้ม</t>
  </si>
  <si>
    <t>08-1788-9990</t>
  </si>
  <si>
    <t>0-7737-9760</t>
  </si>
  <si>
    <t>บ้านดอนสน</t>
  </si>
  <si>
    <t>หมู่ 8 ดอนสน</t>
  </si>
  <si>
    <t>ท่าทอง</t>
  </si>
  <si>
    <t>นางลีลาวดี ศรีเผือก</t>
  </si>
  <si>
    <t>09-1820-7452</t>
  </si>
  <si>
    <t>0-7724-4085</t>
  </si>
  <si>
    <t>วัดเขาพระนิ่ม</t>
  </si>
  <si>
    <t>หมู่ 1 ปากน้ำท่าทอง</t>
  </si>
  <si>
    <t>นายสมใจ สิกขวัฒน์</t>
  </si>
  <si>
    <t>08-1956-1697</t>
  </si>
  <si>
    <t>บ้านท่าโพธิ์</t>
  </si>
  <si>
    <t>หมู่ 2 ท่าโพธิ์</t>
  </si>
  <si>
    <t>นางสาวศลัณยพร ทองถึง</t>
  </si>
  <si>
    <t>08-6951-2133</t>
  </si>
  <si>
    <t>0-7740-2215</t>
  </si>
  <si>
    <t>วัดดอนยาง</t>
  </si>
  <si>
    <t>หมู่ 9 ดอนยาง</t>
  </si>
  <si>
    <t>นางวิมลรัตน์ ก่อบุญขวัญ</t>
  </si>
  <si>
    <t>09-3753-1166</t>
  </si>
  <si>
    <t>0-7740-2156</t>
  </si>
  <si>
    <t>วัดประสพ</t>
  </si>
  <si>
    <t>หมู่ 4 บ้านสะท้อน</t>
  </si>
  <si>
    <t>นายนิคม บัวแก้ว</t>
  </si>
  <si>
    <t>08-1956-2588</t>
  </si>
  <si>
    <t>0-7740-2197</t>
  </si>
  <si>
    <t>บ้านบางสำโรง</t>
  </si>
  <si>
    <t>หมู่ 4 บางสำโรง</t>
  </si>
  <si>
    <t>ท่าทองใหม่</t>
  </si>
  <si>
    <t>นายพินิต แสงแก้ว</t>
  </si>
  <si>
    <t>09-2078-6623</t>
  </si>
  <si>
    <t>0-7740-2166</t>
  </si>
  <si>
    <t>วัดท่าไทร(ดิตถานุเคราะห์)</t>
  </si>
  <si>
    <t>หมู่ 2 บ้านท่าทองใหม่</t>
  </si>
  <si>
    <t>นางเสาวนิตย์  ทองกูล</t>
  </si>
  <si>
    <t>09-8258-6096</t>
  </si>
  <si>
    <t>0-7722-7494</t>
  </si>
  <si>
    <t>บ้านศิลางาม</t>
  </si>
  <si>
    <t>หมู่ 10 บ้านศิลางาม</t>
  </si>
  <si>
    <t>ท่าอุแท</t>
  </si>
  <si>
    <t>นายเสวก เอียดนิมิตร</t>
  </si>
  <si>
    <t>09-8254-1534</t>
  </si>
  <si>
    <t>0-7722-7082</t>
  </si>
  <si>
    <t>วัดบ้านใน</t>
  </si>
  <si>
    <t>หมู่ 5 บ้านใน</t>
  </si>
  <si>
    <t>นายประวิทย์ เพชรรักษ์</t>
  </si>
  <si>
    <t>08-1597-9063</t>
  </si>
  <si>
    <t>0-7738-0147</t>
  </si>
  <si>
    <t>วัดอุทยาราม</t>
  </si>
  <si>
    <t>หมู่ 2 วัดประดู่</t>
  </si>
  <si>
    <t>นายสุกฤษฎิ์ ศักดิ์จันทร์</t>
  </si>
  <si>
    <t>08-2413-4730</t>
  </si>
  <si>
    <t>ไทยรัฐวิทยา 88 (บ้านคลองควน)</t>
  </si>
  <si>
    <t>หมู่ 8 272/ 1 บ้านคลองควน</t>
  </si>
  <si>
    <t>นายอัมโร รักช่วย</t>
  </si>
  <si>
    <t>08-1081-8755</t>
  </si>
  <si>
    <t>0-7738-0153</t>
  </si>
  <si>
    <t>บ้านกงหนิง</t>
  </si>
  <si>
    <t>หมู่ 9 กงหนิง</t>
  </si>
  <si>
    <t>นายรัฐพงษ์ พงศาปาน</t>
  </si>
  <si>
    <t>08-1728-3696</t>
  </si>
  <si>
    <t>บ้านคลองนามิตรภาพที่ 201</t>
  </si>
  <si>
    <t>หมู่ 6 คลองนา</t>
  </si>
  <si>
    <t>นายสุริยา จันทร์สงค์</t>
  </si>
  <si>
    <t>08-6940-3999</t>
  </si>
  <si>
    <t>บ้านดอนหลวง</t>
  </si>
  <si>
    <t>หมู่ 1 ดอนหลวง</t>
  </si>
  <si>
    <t>นายจิตณรงค์ ชัยชนะ</t>
  </si>
  <si>
    <t>09-3581-3991</t>
  </si>
  <si>
    <t>บ้านวังทองสามัคคี</t>
  </si>
  <si>
    <t>หมู่ 7 บ้านวังทอง</t>
  </si>
  <si>
    <t>นางสาวซึ้งกมล  พิรุณกาญจน์ (รักษาการ)</t>
  </si>
  <si>
    <t>08-3181-4997</t>
  </si>
  <si>
    <t>0-7795-4260</t>
  </si>
  <si>
    <t>บ้านทับท้อน</t>
  </si>
  <si>
    <t>หมู่ 5 บ้านทับท้อน</t>
  </si>
  <si>
    <t>ทุ่งกง</t>
  </si>
  <si>
    <t>นายขวัญชัย ชูช่อเกตุ</t>
  </si>
  <si>
    <t>08-3389-3657</t>
  </si>
  <si>
    <t>วัดเขาแก้ว</t>
  </si>
  <si>
    <t>หมู่ 1 เขาแก้ว</t>
  </si>
  <si>
    <t>นางอวยพร ซุ่นกี่</t>
  </si>
  <si>
    <t>08-1079-9641</t>
  </si>
  <si>
    <t>0-7722-7765</t>
  </si>
  <si>
    <t>บ้านวังหวาย</t>
  </si>
  <si>
    <t>หมู่ 3 วังหวาย</t>
  </si>
  <si>
    <t>ทุ่งรัง</t>
  </si>
  <si>
    <t>นางไพเราะ ใจจ้อง</t>
  </si>
  <si>
    <t>08-9874-7829</t>
  </si>
  <si>
    <t>0-7722-7667</t>
  </si>
  <si>
    <t>บ้านควนนิมิต</t>
  </si>
  <si>
    <t>หมู่ 1 ควนนิมิต</t>
  </si>
  <si>
    <t>นางสาวปูริดา จิระพันธ์ทวีวงศ์</t>
  </si>
  <si>
    <t>09-1821-9982</t>
  </si>
  <si>
    <t>09-8671-8295</t>
  </si>
  <si>
    <t>บ้านคลองกรูด</t>
  </si>
  <si>
    <t>หมู่ 2 บ้านคลองกรูด</t>
  </si>
  <si>
    <t>นางสุจารี  แถมเงินง  (รักษาการ)</t>
  </si>
  <si>
    <t>08-1607-1800</t>
  </si>
  <si>
    <t>วัดวังไทร</t>
  </si>
  <si>
    <t>หมู่ 1 วังไทร</t>
  </si>
  <si>
    <t>ป่าร่อน</t>
  </si>
  <si>
    <t>นายสุติยะ ชูหนู</t>
  </si>
  <si>
    <t>08-1958-3613</t>
  </si>
  <si>
    <t>บ้านคีรีรอบ</t>
  </si>
  <si>
    <t>หมู่ 4 คีรีรอบ</t>
  </si>
  <si>
    <t>นางสุนิตา คงวิจิตร</t>
  </si>
  <si>
    <t>08-9292-3609</t>
  </si>
  <si>
    <t>0-7737-9960</t>
  </si>
  <si>
    <t>บ้านกำสนประชาสรรค์</t>
  </si>
  <si>
    <t>หมู่ 5 กำสน</t>
  </si>
  <si>
    <t>นายนฤนาท สงพรหม</t>
  </si>
  <si>
    <t>09-1837-0028</t>
  </si>
  <si>
    <t>บ้านท่าเสาเภา</t>
  </si>
  <si>
    <t>หมู่ 2 บ้านท่าเสาเภา</t>
  </si>
  <si>
    <t>พลายวาส</t>
  </si>
  <si>
    <t>นางสาวนงนภัส ปานสมุทร์</t>
  </si>
  <si>
    <t>08-9972-3390</t>
  </si>
  <si>
    <t>09-1820+5943</t>
  </si>
  <si>
    <t>บ้านหนองเปล</t>
  </si>
  <si>
    <t>หมู่ 9 หนองเปล</t>
  </si>
  <si>
    <t>นางสาวอมรรัตน์  สายชนะพันธ์  (รักษาการ)</t>
  </si>
  <si>
    <t>08-9647-6677</t>
  </si>
  <si>
    <t>0-7738-0272</t>
  </si>
  <si>
    <t>บ้านปากกะแดะ</t>
  </si>
  <si>
    <t>หมู่ 6 ปากกะแดะ</t>
  </si>
  <si>
    <t>นางพิลาวรรณ ชัยรัตน์</t>
  </si>
  <si>
    <t>08-1273-5375</t>
  </si>
  <si>
    <t>08-3107-3159</t>
  </si>
  <si>
    <t>วัดพ่วง</t>
  </si>
  <si>
    <t>หมู่ 5 บ้านพ่วง</t>
  </si>
  <si>
    <t>นางสาวอาทิตยา ทองปลอด</t>
  </si>
  <si>
    <t>08-2271-6443</t>
  </si>
  <si>
    <t>0-7737-9235</t>
  </si>
  <si>
    <t>วัดชลคราม</t>
  </si>
  <si>
    <t>หมู่ 4 คราม</t>
  </si>
  <si>
    <t>ชลคราม</t>
  </si>
  <si>
    <t>ดอนสัก</t>
  </si>
  <si>
    <t>นางจาริณี บุญร่ม</t>
  </si>
  <si>
    <t>08-6942-8791</t>
  </si>
  <si>
    <t>0-7737-9234</t>
  </si>
  <si>
    <t>วัดนทีวัฒนาราม</t>
  </si>
  <si>
    <t>หมู่ 1 บ้านพอด</t>
  </si>
  <si>
    <t>นางสาวพรพิมล เเก้วรุ่ง (รักษาการ)</t>
  </si>
  <si>
    <t>09-1328-8297</t>
  </si>
  <si>
    <t>0-7734-7135</t>
  </si>
  <si>
    <t>วัดนอก</t>
  </si>
  <si>
    <t>หมู่ 2 วัดนอก</t>
  </si>
  <si>
    <t>ไชยคราม</t>
  </si>
  <si>
    <t>นางสาวจิราภรณ์ หมานพัฒน์</t>
  </si>
  <si>
    <t>09-0174-8441</t>
  </si>
  <si>
    <t>0-7737-2989</t>
  </si>
  <si>
    <t>บ้านศรีชัยคราม</t>
  </si>
  <si>
    <t>หมู่ 1 ศรีชัยคราม</t>
  </si>
  <si>
    <t>นางอนงค์นาฏ ทองยวน</t>
  </si>
  <si>
    <t>08-2274-3940</t>
  </si>
  <si>
    <t>ชุมชนวัดวิสุทธิชลาราม</t>
  </si>
  <si>
    <t>หมู่ 8 บางน้ำจืด</t>
  </si>
  <si>
    <t>นายทศพร ประยูรบุตร</t>
  </si>
  <si>
    <t>08-9971-5585</t>
  </si>
  <si>
    <t>0-7793-4029</t>
  </si>
  <si>
    <t>บ้านปากดอนสัก</t>
  </si>
  <si>
    <t>หมู่ 7 บ้านปากดอนสัก</t>
  </si>
  <si>
    <t>นายชัชชัย ไชยโย</t>
  </si>
  <si>
    <t>08-6771-6275</t>
  </si>
  <si>
    <t>0-7737-2846</t>
  </si>
  <si>
    <t>อนุบาลวัดเขาสุวรรณประดิษฐ์</t>
  </si>
  <si>
    <t>หมู่ 5 ดอนสัก</t>
  </si>
  <si>
    <t>นายอนันต์ ปานสังข์</t>
  </si>
  <si>
    <t>08-7267-0547</t>
  </si>
  <si>
    <t>0-7730-0082</t>
  </si>
  <si>
    <t>บ้านน้ำฉา</t>
  </si>
  <si>
    <t>หมู่ 9 บ้านน้ำฉา</t>
  </si>
  <si>
    <t>นางสาวอรทัย นาคพันธุ์</t>
  </si>
  <si>
    <t>08-5372-7075</t>
  </si>
  <si>
    <t>0-7737-1412</t>
  </si>
  <si>
    <t>บ้านห้วยเสียด</t>
  </si>
  <si>
    <t>หมู่ 9 ห้วยเสียด</t>
  </si>
  <si>
    <t>นายอภิเดช จิตรมุ่ง</t>
  </si>
  <si>
    <t>08-6689-4050</t>
  </si>
  <si>
    <t>0-7793-4461</t>
  </si>
  <si>
    <t>วัดสิงขร</t>
  </si>
  <si>
    <t>หมู่ 2 สิงขร</t>
  </si>
  <si>
    <t>นางสาวรัตนวรรณ นันทเกษตร</t>
  </si>
  <si>
    <t>09-9407-3807</t>
  </si>
  <si>
    <t>08-4745-4481</t>
  </si>
  <si>
    <t>บ้านเกาะนกเภา</t>
  </si>
  <si>
    <t>หมู่ 11 บ้านเกาะนกเภา</t>
  </si>
  <si>
    <t>นางสาวอารี มลไชย</t>
  </si>
  <si>
    <t>08-8751-6833</t>
  </si>
  <si>
    <t>ชุมชนบ้านนางกำ</t>
  </si>
  <si>
    <t>หมู่ 10 บ้านนางกำ</t>
  </si>
  <si>
    <t>นางสุรีย์ ปานสังข</t>
  </si>
  <si>
    <t>08-1597-3534</t>
  </si>
  <si>
    <t xml:space="preserve">  -</t>
  </si>
  <si>
    <t>บ้านใหม่สามัคคี</t>
  </si>
  <si>
    <t>หมู่ 14 บ้านใหม่</t>
  </si>
  <si>
    <t>ปากแพรก</t>
  </si>
  <si>
    <t>นางสุณีย์ รักเมือง ติจันทึก</t>
  </si>
  <si>
    <t>0-7738-9588</t>
  </si>
  <si>
    <t>0-7747-1021, 0-7738-0172</t>
  </si>
  <si>
    <t>วัดคีรีวง</t>
  </si>
  <si>
    <t>หมู่ 3 เขาแร่</t>
  </si>
  <si>
    <t>นายจำลอง คงสุข</t>
  </si>
  <si>
    <t>08-9729-2185</t>
  </si>
  <si>
    <t>0-7728-0579</t>
  </si>
  <si>
    <t>บ้านคอกช้าง</t>
  </si>
  <si>
    <t>หมู่ 5 บ้านคอกช้าง</t>
  </si>
  <si>
    <t>นางถนอมรัตน์ เพ็งทอง</t>
  </si>
  <si>
    <t>08-7385-4663</t>
  </si>
  <si>
    <t>บ้านดอนเสาธง</t>
  </si>
  <si>
    <t>หมู่ 7 ดอนเสาธง</t>
  </si>
  <si>
    <t>นางจิรพรรณ สิกขวัฒน์</t>
  </si>
  <si>
    <t>08-1085-8522</t>
  </si>
  <si>
    <t>0-7793-4464</t>
  </si>
  <si>
    <t>บ้านคลองคราม</t>
  </si>
  <si>
    <t>หมู่ 8 คลองคราม</t>
  </si>
  <si>
    <t>นางสาวภวมัย เพ็ชรคงทอง</t>
  </si>
  <si>
    <t>08-9648-8640</t>
  </si>
  <si>
    <t>องค์การอุตสาหกรรมป่าไม้9</t>
  </si>
  <si>
    <t>หมู่ 1 บ้านใน</t>
  </si>
  <si>
    <t>นายธรากร สงฤทธิ์</t>
  </si>
  <si>
    <t>08-1895-3260</t>
  </si>
  <si>
    <t>0-7748-2080</t>
  </si>
  <si>
    <t>บ้านดินแดงสามัคคี</t>
  </si>
  <si>
    <t>หมู่ 15 ดินแดง</t>
  </si>
  <si>
    <t>นายจิรศักดิ์ ทองเพชร</t>
  </si>
  <si>
    <t>08-9593-5252</t>
  </si>
  <si>
    <t>0-7725-9463</t>
  </si>
  <si>
    <t>วัดคีรีวงการาม</t>
  </si>
  <si>
    <t>หมู่ 3 ตลิ่งงาม</t>
  </si>
  <si>
    <t>ตลิ่งงาม</t>
  </si>
  <si>
    <t>เกาะสมุย</t>
  </si>
  <si>
    <t>นายพุทธพันธุ์ พรหมรักษ์</t>
  </si>
  <si>
    <t>09-5419-5687</t>
  </si>
  <si>
    <t>0-7725-9422</t>
  </si>
  <si>
    <t>วัดสันติวราราม</t>
  </si>
  <si>
    <t>หมู่ 5 ท้องกรูด</t>
  </si>
  <si>
    <t>นายจักรพงศ์ อินทร์เจริญ</t>
  </si>
  <si>
    <t>06-1304-7862</t>
  </si>
  <si>
    <t>0-7742-3236</t>
  </si>
  <si>
    <t>วัดสว่างอารมณ์</t>
  </si>
  <si>
    <t>หมู่ 6 เฉวง</t>
  </si>
  <si>
    <t>บ่อผุด</t>
  </si>
  <si>
    <t>นางสาวเบญจวรรณ บุญสิน</t>
  </si>
  <si>
    <t>08-6950-9665</t>
  </si>
  <si>
    <t>0-7733-4047</t>
  </si>
  <si>
    <t>บ้านหาดงาม</t>
  </si>
  <si>
    <t>หมู่ 3 บ้านเกาะฟาน</t>
  </si>
  <si>
    <t>นายโสมนัส ศรีขวัญ</t>
  </si>
  <si>
    <t>08-1081-2457</t>
  </si>
  <si>
    <t>0-7796-0181</t>
  </si>
  <si>
    <t>วัดบุณฑริการาม</t>
  </si>
  <si>
    <t>หมู่ 2 บ้านพังบัว (เฉวง)</t>
  </si>
  <si>
    <t>นางสาวกิติยา เก้าเอี้ยน</t>
  </si>
  <si>
    <t>09-5417-8457</t>
  </si>
  <si>
    <t>0-7742-2109</t>
  </si>
  <si>
    <t>บ้านบ่อผุด</t>
  </si>
  <si>
    <t>หมู่ 1 บ่อผุด</t>
  </si>
  <si>
    <t>นายณฐกรณ์ ดำชะอม</t>
  </si>
  <si>
    <t>08-1137-1455</t>
  </si>
  <si>
    <t>0-7730-0256</t>
  </si>
  <si>
    <t>บ้านบางรักษ์</t>
  </si>
  <si>
    <t>หมู่ 4 บ้านบางรักษ์</t>
  </si>
  <si>
    <t>นางสาวอัจฉรา สมหวัง</t>
  </si>
  <si>
    <t>09-4594-9154</t>
  </si>
  <si>
    <t>0-7742-5465</t>
  </si>
  <si>
    <t>บ้านปลายแหลม</t>
  </si>
  <si>
    <t>หมู่ 5 บ้านปลายแหลม</t>
  </si>
  <si>
    <t>นายธาดา อักษรชื่น</t>
  </si>
  <si>
    <t>08-1676-4283</t>
  </si>
  <si>
    <t>0-7742-5466</t>
  </si>
  <si>
    <t>บ้านหน้าค่าย</t>
  </si>
  <si>
    <t>หมู่ 1 บ้านหัวถนน</t>
  </si>
  <si>
    <t>มะเร็ต</t>
  </si>
  <si>
    <t>นายโกศล สมคะเน</t>
  </si>
  <si>
    <t>08-9877-7181</t>
  </si>
  <si>
    <t>0-7742-5464</t>
  </si>
  <si>
    <t>วัดภูเขาทอง</t>
  </si>
  <si>
    <t>หมู่ 1 แม่น้ำ</t>
  </si>
  <si>
    <t>แม่น้ำ</t>
  </si>
  <si>
    <t>นางวณิชชา เดี่ยววาณิชย์</t>
  </si>
  <si>
    <t>08-9649-5919</t>
  </si>
  <si>
    <t>0-7742-4493</t>
  </si>
  <si>
    <t>บ้านแหลมหอย</t>
  </si>
  <si>
    <t>หมู่ 5 บ้านใต้</t>
  </si>
  <si>
    <t>นางมนพัทธ์ เพ็งทอง</t>
  </si>
  <si>
    <t>08-9722-1543</t>
  </si>
  <si>
    <t>0-7742-5463</t>
  </si>
  <si>
    <t>บ้านดอนธูป</t>
  </si>
  <si>
    <t>หมู่ 1 ลิปะน้อย</t>
  </si>
  <si>
    <t>ลิปะน้อย</t>
  </si>
  <si>
    <t>นายวิสาร บุญลี่</t>
  </si>
  <si>
    <t>08-9475-6178,
09-0105-6748</t>
  </si>
  <si>
    <t>0-7744-7090</t>
  </si>
  <si>
    <t>วัดนาราเจริญสุข</t>
  </si>
  <si>
    <t>หมู่ 2 นารา</t>
  </si>
  <si>
    <t>นางอุทัยวรรณ ภู่ศิริวัฒน์</t>
  </si>
  <si>
    <t>08-9721-1059</t>
  </si>
  <si>
    <t>0-7742-3239</t>
  </si>
  <si>
    <t>วัดกลาง</t>
  </si>
  <si>
    <t>หมู่ 4 แหลมสอ</t>
  </si>
  <si>
    <t>หน้าเมือง</t>
  </si>
  <si>
    <t>นายเทพบรรจง พูลสวัสดิ์</t>
  </si>
  <si>
    <t>08-7892-4498</t>
  </si>
  <si>
    <t>0-7741-5192</t>
  </si>
  <si>
    <t>วัดคุณาราม</t>
  </si>
  <si>
    <t>หมู่ 5 เขาโปะ</t>
  </si>
  <si>
    <t>นายเอกนรินทร์ บุญยะโพธิ์</t>
  </si>
  <si>
    <t>08-9591-8055</t>
  </si>
  <si>
    <t>0-7742-4495</t>
  </si>
  <si>
    <t>วัดประเดิม</t>
  </si>
  <si>
    <t>หมู่ 1 บ้านดอนแตง</t>
  </si>
  <si>
    <t>นายคำพูน วันนา</t>
  </si>
  <si>
    <t>08-5027-1779</t>
  </si>
  <si>
    <t>0-7742-4496</t>
  </si>
  <si>
    <t>วัดแจ้ง</t>
  </si>
  <si>
    <t>หมู่ 3 หน้าทอน</t>
  </si>
  <si>
    <t>อ่างทอง</t>
  </si>
  <si>
    <t>นางสาววรรณา จินา</t>
  </si>
  <si>
    <t>08-9727-8792</t>
  </si>
  <si>
    <t>0-7742-3915</t>
  </si>
  <si>
    <t>บ้านเกาะพลวย</t>
  </si>
  <si>
    <t>หมู่ 6 เกาะพลวย</t>
  </si>
  <si>
    <t>นางสาวจรรยา เจ๊ะเหยง</t>
  </si>
  <si>
    <t>09-9091-3749</t>
  </si>
  <si>
    <t>0-7742-3579</t>
  </si>
  <si>
    <t>บ้านอ่างทอง</t>
  </si>
  <si>
    <t>หมู่ 4 บ้านตะเกียน</t>
  </si>
  <si>
    <t>นายบัญญัติ พูลผล</t>
  </si>
  <si>
    <t>08-6475-7499</t>
  </si>
  <si>
    <t>บ้านเกาะเต่า</t>
  </si>
  <si>
    <t>หมู่ 2 บ้านแม่หาด</t>
  </si>
  <si>
    <t>เกาะเต่า</t>
  </si>
  <si>
    <t>เกาะพะงัน</t>
  </si>
  <si>
    <t>นายวิโรจน์ ทองถึง</t>
  </si>
  <si>
    <t>08-1416-0404</t>
  </si>
  <si>
    <t>0-7742-1018</t>
  </si>
  <si>
    <t>บ้านโฉลกหลำ</t>
  </si>
  <si>
    <t>หมู่ 7 โฉลกหลำ</t>
  </si>
  <si>
    <t>นางสาวนิภาพร บินสัน</t>
  </si>
  <si>
    <t>08-9658-6625</t>
  </si>
  <si>
    <t>0-7745-6522</t>
  </si>
  <si>
    <t>บ้านมะเดื่อหวาน</t>
  </si>
  <si>
    <t>หมู่ 3 มะเดื่อหวาน</t>
  </si>
  <si>
    <t>นายวรรณกร วณิชชาภิวงศ์</t>
  </si>
  <si>
    <t>08-9731-4689</t>
  </si>
  <si>
    <t>0-7737-4123</t>
  </si>
  <si>
    <t>บ้านศรีธนู</t>
  </si>
  <si>
    <t>หมู่ 8 บ้านศรีธนู</t>
  </si>
  <si>
    <t>นายเอกชัย ปานชนะพงศ์</t>
  </si>
  <si>
    <t>06-4592-2103</t>
  </si>
  <si>
    <t>0-7723-8355</t>
  </si>
  <si>
    <t>วัดสมัยคงคา</t>
  </si>
  <si>
    <t>หมู่ 5 โฉลกบ้านเก่า</t>
  </si>
  <si>
    <t>นางกรรณิกา ขาวเรือง</t>
  </si>
  <si>
    <t>09-3686-0236</t>
  </si>
  <si>
    <t>0-7734-9270</t>
  </si>
  <si>
    <t>วัดราษฎร์เจริญ</t>
  </si>
  <si>
    <t>หมู่ 1 บ้านดอนทราย</t>
  </si>
  <si>
    <t>นายสุวัช เพียรเกษตร</t>
  </si>
  <si>
    <t>08-3635-3495</t>
  </si>
  <si>
    <t>0-7723-8354</t>
  </si>
  <si>
    <t>บ้านท้องนายปาน</t>
  </si>
  <si>
    <t>หมู่ 5 ท้องนายปาน</t>
  </si>
  <si>
    <t>บ้านใต้</t>
  </si>
  <si>
    <t>นายสิทธิพล ลีแสน</t>
  </si>
  <si>
    <t>09-4317-9317</t>
  </si>
  <si>
    <t>0-7737-7121</t>
  </si>
  <si>
    <t>บ้านหาดริ้น</t>
  </si>
  <si>
    <t>หมู่ 6 บ้านหาดริ้น</t>
  </si>
  <si>
    <t>นางสิริภรณ์ อัตภิญโญ</t>
  </si>
  <si>
    <t>08-0602-9749</t>
  </si>
  <si>
    <t>ชุมชนบ้านใต้</t>
  </si>
  <si>
    <t>หมู่ 2 บ้านล่าง</t>
  </si>
  <si>
    <t>นายวัชรินทร์ วรเวทย์ชลิต</t>
  </si>
  <si>
    <t>08-7419-3010</t>
  </si>
  <si>
    <t>0-7737-5045</t>
  </si>
  <si>
    <t>จำนวนนักเรียนภาคเรียนที่ 2/2562</t>
  </si>
  <si>
    <t>จำนวนนักเรียนภาคเรียนที่ 1/2562</t>
  </si>
  <si>
    <t>มัธยมต้น</t>
  </si>
  <si>
    <t>มัธยมปลาย</t>
  </si>
  <si>
    <t>ข้อมูลเกณฑ์อัตรากำลังครู  ปีการศึกษา 2562     สพป.สุราษฎร์ธานี เขต 1</t>
  </si>
  <si>
    <t xml:space="preserve"> </t>
  </si>
  <si>
    <t xml:space="preserve">ข้อมูลนักเรียน วันที่ 10 มิถุนายน 2562   </t>
  </si>
  <si>
    <t>ข้อมูลวันที่ 8 พฤศจิกายน 2562</t>
  </si>
  <si>
    <t>ประเภท</t>
  </si>
  <si>
    <t>ร.ร.ตั้งในพื้นที่</t>
  </si>
  <si>
    <t>ร.ร.ที่มีลักษณะพิเศษ</t>
  </si>
  <si>
    <t>ระยะทางจาก ร.ร.ถึง สพท.</t>
  </si>
  <si>
    <t xml:space="preserve">   จำนวนห้อง/นักเรียน</t>
  </si>
  <si>
    <t>รวมทั้งสิ้น</t>
  </si>
  <si>
    <t xml:space="preserve">อัตราตามเกณฑ์ </t>
  </si>
  <si>
    <t xml:space="preserve"> อัตรา ตามจ.18 </t>
  </si>
  <si>
    <t>จำนวนครูขาดเกิน</t>
  </si>
  <si>
    <t>ร้อยละขาดเกิน</t>
  </si>
  <si>
    <t>พนักงานราชการ</t>
  </si>
  <si>
    <t>ครู ขั้นวิกฤต</t>
  </si>
  <si>
    <t>ครู</t>
  </si>
  <si>
    <t>%</t>
  </si>
  <si>
    <t>บุคลากร วิทย์-คณิต</t>
  </si>
  <si>
    <t>พี่เลี้ยงเด็กพิการ</t>
  </si>
  <si>
    <t>ครูผู้ทรงคุณค่าแห่งแผ่นดิน</t>
  </si>
  <si>
    <t>บร.เกษียณ 30 ก.ย.62</t>
  </si>
  <si>
    <t>ครู เกษียณ 30 ก.ย.62</t>
  </si>
  <si>
    <t>ลูกจ้างประจำ</t>
  </si>
  <si>
    <t>นักการ แผนฯ</t>
  </si>
  <si>
    <t>นักการ sp2</t>
  </si>
  <si>
    <t>ธุรการ ร.ร.</t>
  </si>
  <si>
    <t>เปิดสอน</t>
  </si>
  <si>
    <t>ก่อนประถม</t>
  </si>
  <si>
    <t>บร.</t>
  </si>
  <si>
    <t>ผู้บริหาร/ผู้ช่วย</t>
  </si>
  <si>
    <t>ผู้สอน</t>
  </si>
  <si>
    <t xml:space="preserve"> - ขาด</t>
  </si>
  <si>
    <t>ขาด</t>
  </si>
  <si>
    <t>มา</t>
  </si>
  <si>
    <t>ไป</t>
  </si>
  <si>
    <t>ลูกจ้างชั่วคราว</t>
  </si>
  <si>
    <t>ระดับ</t>
  </si>
  <si>
    <t>นร.</t>
  </si>
  <si>
    <t>ห้อง</t>
  </si>
  <si>
    <t>ตาม</t>
  </si>
  <si>
    <t xml:space="preserve"> เกิน</t>
  </si>
  <si>
    <t>ช่วย</t>
  </si>
  <si>
    <t>ที่จ้างจากเงิน</t>
  </si>
  <si>
    <t>เกณฑ์</t>
  </si>
  <si>
    <t>มีตัว</t>
  </si>
  <si>
    <t>ว่าง</t>
  </si>
  <si>
    <t>จ.18</t>
  </si>
  <si>
    <t>พอดี</t>
  </si>
  <si>
    <t>นอกงบประมาณ</t>
  </si>
  <si>
    <t>เมืองฯ</t>
  </si>
  <si>
    <t>ข</t>
  </si>
  <si>
    <t>4</t>
  </si>
  <si>
    <t>ป</t>
  </si>
  <si>
    <t>อ - ม.3</t>
  </si>
  <si>
    <t>ป 1 - 6</t>
  </si>
  <si>
    <t>อ - ป 6</t>
  </si>
  <si>
    <t>3</t>
  </si>
  <si>
    <t>1</t>
  </si>
  <si>
    <t>บ้านคลองนามิตรภาพ ที่201</t>
  </si>
  <si>
    <t>ไทยรัฐวิทยา 88</t>
  </si>
  <si>
    <t>บ</t>
  </si>
  <si>
    <t>ก</t>
  </si>
  <si>
    <t>อ - ม.5</t>
  </si>
  <si>
    <t>2</t>
  </si>
  <si>
    <t>องค์การอุตสาหกรรมป่าไม้ 9</t>
  </si>
  <si>
    <t>วัดประสิทธาราม(เรียนรวม)</t>
  </si>
  <si>
    <t>บ้านบ่อโฉลก(เรียนรวม)</t>
  </si>
  <si>
    <t>รวม  5  อำเภอ</t>
  </si>
  <si>
    <t>08-1892-0543</t>
  </si>
  <si>
    <t>(ข้อมูล ณ วันที่ 10 มิถุนายน 2562  และ 10 พฤศจิกายน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</si>
</sst>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][$-1000000]0\-####\-####;[$-1000000]#\-####\-####"/>
  </numFmts>
  <fonts count="1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rgb="FF0099CC"/>
      <name val="TH SarabunPSK"/>
      <family val="2"/>
    </font>
    <font>
      <b/>
      <sz val="16"/>
      <color rgb="FFFF00FF"/>
      <name val="TH SarabunPSK"/>
      <family val="2"/>
    </font>
    <font>
      <b/>
      <sz val="16"/>
      <color rgb="FF006600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C0000"/>
      <name val="TH SarabunPSK"/>
      <family val="2"/>
    </font>
    <font>
      <b/>
      <sz val="16"/>
      <color rgb="FF663300"/>
      <name val="TH SarabunPSK"/>
      <family val="2"/>
    </font>
    <font>
      <b/>
      <sz val="16"/>
      <color rgb="FF008080"/>
      <name val="TH SarabunPSK"/>
      <family val="2"/>
    </font>
    <font>
      <b/>
      <sz val="16"/>
      <color rgb="FF7030A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FED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5" fillId="0" borderId="0"/>
  </cellStyleXfs>
  <cellXfs count="227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center" vertical="center"/>
    </xf>
    <xf numFmtId="0" fontId="2" fillId="5" borderId="8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1" fillId="7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5" borderId="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1" fillId="7" borderId="2" xfId="0" applyFont="1" applyFill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/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2" fontId="7" fillId="0" borderId="0" xfId="1" applyNumberFormat="1" applyFont="1" applyFill="1" applyAlignment="1">
      <alignment horizontal="center"/>
    </xf>
    <xf numFmtId="0" fontId="7" fillId="0" borderId="6" xfId="1" applyFont="1" applyBorder="1" applyAlignment="1">
      <alignment vertical="center" shrinkToFit="1"/>
    </xf>
    <xf numFmtId="0" fontId="7" fillId="0" borderId="6" xfId="1" applyFont="1" applyBorder="1" applyAlignment="1">
      <alignment horizontal="center" shrinkToFit="1"/>
    </xf>
    <xf numFmtId="0" fontId="7" fillId="0" borderId="6" xfId="1" applyFont="1" applyFill="1" applyBorder="1" applyAlignment="1">
      <alignment horizontal="center" shrinkToFit="1"/>
    </xf>
    <xf numFmtId="2" fontId="7" fillId="0" borderId="6" xfId="1" applyNumberFormat="1" applyFont="1" applyFill="1" applyBorder="1" applyAlignment="1">
      <alignment horizontal="center" shrinkToFit="1"/>
    </xf>
    <xf numFmtId="0" fontId="7" fillId="0" borderId="6" xfId="1" applyFont="1" applyFill="1" applyBorder="1" applyAlignment="1">
      <alignment horizontal="center" vertical="center" textRotation="89" shrinkToFit="1"/>
    </xf>
    <xf numFmtId="0" fontId="7" fillId="0" borderId="0" xfId="1" applyFont="1" applyAlignment="1">
      <alignment horizontal="center" shrinkToFit="1"/>
    </xf>
    <xf numFmtId="0" fontId="7" fillId="0" borderId="13" xfId="1" applyFont="1" applyBorder="1" applyAlignment="1">
      <alignment horizontal="center" vertical="center" shrinkToFit="1"/>
    </xf>
    <xf numFmtId="0" fontId="7" fillId="12" borderId="13" xfId="1" applyFont="1" applyFill="1" applyBorder="1" applyAlignment="1">
      <alignment horizontal="center" shrinkToFit="1"/>
    </xf>
    <xf numFmtId="0" fontId="7" fillId="13" borderId="13" xfId="1" applyFont="1" applyFill="1" applyBorder="1" applyAlignment="1">
      <alignment horizontal="center" shrinkToFit="1"/>
    </xf>
    <xf numFmtId="0" fontId="7" fillId="0" borderId="13" xfId="1" applyFont="1" applyFill="1" applyBorder="1" applyAlignment="1">
      <alignment horizontal="center" shrinkToFit="1"/>
    </xf>
    <xf numFmtId="2" fontId="7" fillId="0" borderId="13" xfId="1" applyNumberFormat="1" applyFont="1" applyFill="1" applyBorder="1" applyAlignment="1">
      <alignment horizont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12" borderId="13" xfId="1" applyFont="1" applyFill="1" applyBorder="1" applyAlignment="1">
      <alignment horizontal="center" vertical="center" shrinkToFit="1"/>
    </xf>
    <xf numFmtId="0" fontId="7" fillId="13" borderId="13" xfId="1" applyFont="1" applyFill="1" applyBorder="1" applyAlignment="1">
      <alignment horizontal="center" vertical="center" shrinkToFit="1"/>
    </xf>
    <xf numFmtId="0" fontId="7" fillId="0" borderId="13" xfId="1" applyFont="1" applyBorder="1" applyAlignment="1">
      <alignment horizontal="center" shrinkToFit="1"/>
    </xf>
    <xf numFmtId="0" fontId="7" fillId="14" borderId="13" xfId="1" applyFont="1" applyFill="1" applyBorder="1" applyAlignment="1">
      <alignment horizontal="center" vertical="center" shrinkToFit="1"/>
    </xf>
    <xf numFmtId="0" fontId="7" fillId="0" borderId="16" xfId="1" applyFont="1" applyBorder="1" applyAlignment="1">
      <alignment horizontal="center" shrinkToFit="1"/>
    </xf>
    <xf numFmtId="0" fontId="7" fillId="0" borderId="16" xfId="3" applyFont="1" applyFill="1" applyBorder="1" applyAlignment="1" applyProtection="1">
      <alignment shrinkToFit="1"/>
      <protection locked="0"/>
    </xf>
    <xf numFmtId="0" fontId="7" fillId="0" borderId="16" xfId="1" applyFont="1" applyBorder="1" applyAlignment="1">
      <alignment shrinkToFit="1"/>
    </xf>
    <xf numFmtId="0" fontId="7" fillId="0" borderId="16" xfId="2" applyFont="1" applyBorder="1" applyAlignment="1">
      <alignment horizontal="center" shrinkToFit="1"/>
    </xf>
    <xf numFmtId="49" fontId="7" fillId="0" borderId="16" xfId="2" applyNumberFormat="1" applyFont="1" applyFill="1" applyBorder="1" applyAlignment="1">
      <alignment horizontal="center" shrinkToFit="1"/>
    </xf>
    <xf numFmtId="0" fontId="7" fillId="0" borderId="16" xfId="0" applyFont="1" applyFill="1" applyBorder="1" applyAlignment="1" applyProtection="1">
      <alignment horizontal="center" shrinkToFit="1"/>
      <protection locked="0"/>
    </xf>
    <xf numFmtId="0" fontId="16" fillId="0" borderId="16" xfId="0" applyFont="1" applyFill="1" applyBorder="1" applyAlignment="1" applyProtection="1">
      <alignment horizontal="center" shrinkToFit="1"/>
      <protection locked="0"/>
    </xf>
    <xf numFmtId="1" fontId="7" fillId="12" borderId="16" xfId="1" applyNumberFormat="1" applyFont="1" applyFill="1" applyBorder="1" applyAlignment="1">
      <alignment horizontal="center" shrinkToFit="1"/>
    </xf>
    <xf numFmtId="1" fontId="7" fillId="0" borderId="16" xfId="1" applyNumberFormat="1" applyFont="1" applyFill="1" applyBorder="1" applyAlignment="1">
      <alignment horizontal="center" shrinkToFit="1"/>
    </xf>
    <xf numFmtId="1" fontId="7" fillId="14" borderId="16" xfId="1" applyNumberFormat="1" applyFont="1" applyFill="1" applyBorder="1" applyAlignment="1">
      <alignment horizontal="center" shrinkToFit="1"/>
    </xf>
    <xf numFmtId="1" fontId="7" fillId="13" borderId="16" xfId="1" applyNumberFormat="1" applyFont="1" applyFill="1" applyBorder="1" applyAlignment="1">
      <alignment horizontal="center" shrinkToFit="1"/>
    </xf>
    <xf numFmtId="2" fontId="7" fillId="0" borderId="16" xfId="1" applyNumberFormat="1" applyFont="1" applyFill="1" applyBorder="1" applyAlignment="1">
      <alignment horizontal="center" shrinkToFit="1"/>
    </xf>
    <xf numFmtId="0" fontId="8" fillId="0" borderId="16" xfId="1" applyFont="1" applyBorder="1" applyAlignment="1">
      <alignment horizontal="center"/>
    </xf>
    <xf numFmtId="1" fontId="9" fillId="0" borderId="16" xfId="1" applyNumberFormat="1" applyFont="1" applyFill="1" applyBorder="1" applyAlignment="1">
      <alignment horizontal="center" shrinkToFit="1"/>
    </xf>
    <xf numFmtId="0" fontId="7" fillId="0" borderId="16" xfId="1" applyFont="1" applyFill="1" applyBorder="1" applyAlignment="1">
      <alignment horizontal="center" shrinkToFit="1"/>
    </xf>
    <xf numFmtId="1" fontId="10" fillId="0" borderId="16" xfId="1" applyNumberFormat="1" applyFont="1" applyFill="1" applyBorder="1" applyAlignment="1">
      <alignment horizontal="center" shrinkToFit="1"/>
    </xf>
    <xf numFmtId="0" fontId="11" fillId="0" borderId="16" xfId="1" applyFont="1" applyBorder="1" applyAlignment="1">
      <alignment horizontal="center" shrinkToFit="1"/>
    </xf>
    <xf numFmtId="0" fontId="12" fillId="0" borderId="16" xfId="1" applyFont="1" applyBorder="1" applyAlignment="1">
      <alignment horizontal="center" shrinkToFit="1"/>
    </xf>
    <xf numFmtId="0" fontId="13" fillId="0" borderId="16" xfId="1" applyFont="1" applyBorder="1" applyAlignment="1">
      <alignment shrinkToFit="1"/>
    </xf>
    <xf numFmtId="0" fontId="14" fillId="0" borderId="16" xfId="1" applyFont="1" applyBorder="1" applyAlignment="1">
      <alignment shrinkToFit="1"/>
    </xf>
    <xf numFmtId="0" fontId="15" fillId="0" borderId="16" xfId="1" applyFont="1" applyBorder="1" applyAlignment="1">
      <alignment shrinkToFit="1"/>
    </xf>
    <xf numFmtId="0" fontId="7" fillId="0" borderId="0" xfId="1" applyFont="1" applyAlignment="1">
      <alignment shrinkToFit="1"/>
    </xf>
    <xf numFmtId="0" fontId="7" fillId="0" borderId="17" xfId="1" applyFont="1" applyBorder="1" applyAlignment="1">
      <alignment horizontal="center" shrinkToFit="1"/>
    </xf>
    <xf numFmtId="0" fontId="7" fillId="0" borderId="17" xfId="3" applyFont="1" applyFill="1" applyBorder="1" applyAlignment="1" applyProtection="1">
      <alignment shrinkToFit="1"/>
      <protection locked="0"/>
    </xf>
    <xf numFmtId="0" fontId="7" fillId="0" borderId="17" xfId="1" applyFont="1" applyBorder="1" applyAlignment="1">
      <alignment shrinkToFit="1"/>
    </xf>
    <xf numFmtId="0" fontId="7" fillId="0" borderId="17" xfId="2" applyFont="1" applyBorder="1" applyAlignment="1">
      <alignment horizontal="center" shrinkToFit="1"/>
    </xf>
    <xf numFmtId="49" fontId="7" fillId="0" borderId="17" xfId="2" applyNumberFormat="1" applyFont="1" applyFill="1" applyBorder="1" applyAlignment="1">
      <alignment horizontal="center" shrinkToFit="1"/>
    </xf>
    <xf numFmtId="0" fontId="7" fillId="0" borderId="17" xfId="0" applyFont="1" applyFill="1" applyBorder="1" applyAlignment="1" applyProtection="1">
      <alignment horizontal="center" shrinkToFit="1"/>
      <protection locked="0"/>
    </xf>
    <xf numFmtId="0" fontId="16" fillId="0" borderId="17" xfId="0" applyFont="1" applyFill="1" applyBorder="1" applyAlignment="1" applyProtection="1">
      <alignment horizontal="center" shrinkToFit="1"/>
      <protection locked="0"/>
    </xf>
    <xf numFmtId="1" fontId="7" fillId="12" borderId="17" xfId="1" applyNumberFormat="1" applyFont="1" applyFill="1" applyBorder="1" applyAlignment="1">
      <alignment horizontal="center" shrinkToFit="1"/>
    </xf>
    <xf numFmtId="1" fontId="7" fillId="0" borderId="17" xfId="1" applyNumberFormat="1" applyFont="1" applyFill="1" applyBorder="1" applyAlignment="1">
      <alignment horizontal="center" shrinkToFit="1"/>
    </xf>
    <xf numFmtId="1" fontId="7" fillId="14" borderId="17" xfId="1" applyNumberFormat="1" applyFont="1" applyFill="1" applyBorder="1" applyAlignment="1">
      <alignment horizontal="center" shrinkToFit="1"/>
    </xf>
    <xf numFmtId="1" fontId="7" fillId="13" borderId="17" xfId="1" applyNumberFormat="1" applyFont="1" applyFill="1" applyBorder="1" applyAlignment="1">
      <alignment horizontal="center" shrinkToFit="1"/>
    </xf>
    <xf numFmtId="2" fontId="7" fillId="0" borderId="17" xfId="1" applyNumberFormat="1" applyFont="1" applyFill="1" applyBorder="1" applyAlignment="1">
      <alignment horizontal="center" shrinkToFit="1"/>
    </xf>
    <xf numFmtId="0" fontId="8" fillId="0" borderId="17" xfId="1" applyFont="1" applyBorder="1" applyAlignment="1">
      <alignment horizontal="center"/>
    </xf>
    <xf numFmtId="1" fontId="9" fillId="0" borderId="17" xfId="1" applyNumberFormat="1" applyFont="1" applyFill="1" applyBorder="1" applyAlignment="1">
      <alignment horizontal="center" shrinkToFit="1"/>
    </xf>
    <xf numFmtId="0" fontId="7" fillId="0" borderId="17" xfId="1" applyFont="1" applyFill="1" applyBorder="1" applyAlignment="1">
      <alignment horizontal="center" shrinkToFit="1"/>
    </xf>
    <xf numFmtId="1" fontId="10" fillId="0" borderId="17" xfId="1" applyNumberFormat="1" applyFont="1" applyFill="1" applyBorder="1" applyAlignment="1">
      <alignment horizontal="center" shrinkToFit="1"/>
    </xf>
    <xf numFmtId="0" fontId="11" fillId="0" borderId="17" xfId="1" applyFont="1" applyBorder="1" applyAlignment="1">
      <alignment horizontal="center" shrinkToFit="1"/>
    </xf>
    <xf numFmtId="0" fontId="12" fillId="0" borderId="17" xfId="1" applyFont="1" applyBorder="1" applyAlignment="1">
      <alignment horizontal="center" shrinkToFit="1"/>
    </xf>
    <xf numFmtId="0" fontId="13" fillId="0" borderId="17" xfId="1" applyFont="1" applyBorder="1" applyAlignment="1">
      <alignment shrinkToFit="1"/>
    </xf>
    <xf numFmtId="0" fontId="14" fillId="0" borderId="17" xfId="1" applyFont="1" applyBorder="1" applyAlignment="1">
      <alignment shrinkToFit="1"/>
    </xf>
    <xf numFmtId="0" fontId="15" fillId="0" borderId="17" xfId="1" applyFont="1" applyBorder="1" applyAlignment="1">
      <alignment shrinkToFit="1"/>
    </xf>
    <xf numFmtId="1" fontId="7" fillId="0" borderId="17" xfId="1" applyNumberFormat="1" applyFont="1" applyBorder="1" applyAlignment="1">
      <alignment horizontal="center" shrinkToFit="1"/>
    </xf>
    <xf numFmtId="0" fontId="8" fillId="0" borderId="17" xfId="1" applyFont="1" applyFill="1" applyBorder="1" applyAlignment="1">
      <alignment horizontal="center"/>
    </xf>
    <xf numFmtId="0" fontId="7" fillId="0" borderId="17" xfId="1" applyFont="1" applyBorder="1" applyAlignment="1">
      <alignment horizontal="left" shrinkToFit="1"/>
    </xf>
    <xf numFmtId="1" fontId="7" fillId="0" borderId="17" xfId="1" applyNumberFormat="1" applyFont="1" applyBorder="1" applyAlignment="1">
      <alignment horizontal="center" shrinkToFit="1"/>
    </xf>
    <xf numFmtId="0" fontId="7" fillId="0" borderId="18" xfId="1" applyFont="1" applyBorder="1" applyAlignment="1">
      <alignment horizontal="center" shrinkToFit="1"/>
    </xf>
    <xf numFmtId="0" fontId="7" fillId="0" borderId="18" xfId="3" applyFont="1" applyFill="1" applyBorder="1" applyAlignment="1" applyProtection="1">
      <alignment shrinkToFit="1"/>
      <protection locked="0"/>
    </xf>
    <xf numFmtId="0" fontId="7" fillId="0" borderId="18" xfId="1" applyFont="1" applyBorder="1" applyAlignment="1">
      <alignment shrinkToFit="1"/>
    </xf>
    <xf numFmtId="0" fontId="7" fillId="0" borderId="18" xfId="2" applyFont="1" applyBorder="1" applyAlignment="1">
      <alignment horizontal="center" shrinkToFit="1"/>
    </xf>
    <xf numFmtId="49" fontId="7" fillId="0" borderId="18" xfId="2" applyNumberFormat="1" applyFont="1" applyFill="1" applyBorder="1" applyAlignment="1">
      <alignment horizontal="center" shrinkToFit="1"/>
    </xf>
    <xf numFmtId="1" fontId="7" fillId="0" borderId="18" xfId="1" applyNumberFormat="1" applyFont="1" applyFill="1" applyBorder="1" applyAlignment="1">
      <alignment horizontal="center" shrinkToFit="1"/>
    </xf>
    <xf numFmtId="1" fontId="7" fillId="12" borderId="18" xfId="1" applyNumberFormat="1" applyFont="1" applyFill="1" applyBorder="1" applyAlignment="1">
      <alignment horizontal="center" shrinkToFit="1"/>
    </xf>
    <xf numFmtId="1" fontId="7" fillId="14" borderId="18" xfId="1" applyNumberFormat="1" applyFont="1" applyFill="1" applyBorder="1" applyAlignment="1">
      <alignment horizontal="center" shrinkToFit="1"/>
    </xf>
    <xf numFmtId="1" fontId="7" fillId="13" borderId="18" xfId="1" applyNumberFormat="1" applyFont="1" applyFill="1" applyBorder="1" applyAlignment="1">
      <alignment horizontal="center" shrinkToFit="1"/>
    </xf>
    <xf numFmtId="2" fontId="7" fillId="0" borderId="18" xfId="1" applyNumberFormat="1" applyFont="1" applyFill="1" applyBorder="1" applyAlignment="1">
      <alignment horizontal="center" shrinkToFit="1"/>
    </xf>
    <xf numFmtId="0" fontId="8" fillId="0" borderId="18" xfId="1" applyFont="1" applyBorder="1" applyAlignment="1">
      <alignment horizontal="center"/>
    </xf>
    <xf numFmtId="1" fontId="9" fillId="0" borderId="18" xfId="1" applyNumberFormat="1" applyFont="1" applyFill="1" applyBorder="1" applyAlignment="1">
      <alignment horizontal="center" shrinkToFit="1"/>
    </xf>
    <xf numFmtId="0" fontId="7" fillId="0" borderId="18" xfId="1" applyFont="1" applyFill="1" applyBorder="1" applyAlignment="1">
      <alignment horizontal="center" shrinkToFit="1"/>
    </xf>
    <xf numFmtId="1" fontId="10" fillId="0" borderId="18" xfId="1" applyNumberFormat="1" applyFont="1" applyFill="1" applyBorder="1" applyAlignment="1">
      <alignment horizontal="center" shrinkToFit="1"/>
    </xf>
    <xf numFmtId="0" fontId="11" fillId="0" borderId="18" xfId="1" applyFont="1" applyBorder="1" applyAlignment="1">
      <alignment horizontal="center" shrinkToFit="1"/>
    </xf>
    <xf numFmtId="0" fontId="12" fillId="0" borderId="18" xfId="1" applyFont="1" applyBorder="1" applyAlignment="1">
      <alignment horizontal="center" shrinkToFit="1"/>
    </xf>
    <xf numFmtId="0" fontId="13" fillId="0" borderId="18" xfId="1" applyFont="1" applyBorder="1" applyAlignment="1">
      <alignment shrinkToFit="1"/>
    </xf>
    <xf numFmtId="0" fontId="14" fillId="0" borderId="18" xfId="1" applyFont="1" applyBorder="1" applyAlignment="1">
      <alignment shrinkToFit="1"/>
    </xf>
    <xf numFmtId="0" fontId="15" fillId="0" borderId="18" xfId="1" applyFont="1" applyBorder="1" applyAlignment="1">
      <alignment shrinkToFit="1"/>
    </xf>
    <xf numFmtId="0" fontId="7" fillId="0" borderId="9" xfId="1" applyFont="1" applyBorder="1" applyAlignment="1">
      <alignment horizontal="center" vertical="center" shrinkToFit="1"/>
    </xf>
    <xf numFmtId="1" fontId="7" fillId="0" borderId="9" xfId="1" applyNumberFormat="1" applyFont="1" applyFill="1" applyBorder="1" applyAlignment="1">
      <alignment horizontal="center" vertical="center" shrinkToFit="1"/>
    </xf>
    <xf numFmtId="2" fontId="7" fillId="0" borderId="9" xfId="1" applyNumberFormat="1" applyFont="1" applyFill="1" applyBorder="1" applyAlignment="1">
      <alignment horizontal="center" vertical="center" shrinkToFit="1"/>
    </xf>
    <xf numFmtId="1" fontId="8" fillId="0" borderId="9" xfId="1" applyNumberFormat="1" applyFont="1" applyFill="1" applyBorder="1" applyAlignment="1">
      <alignment horizontal="center" vertical="center" shrinkToFit="1"/>
    </xf>
    <xf numFmtId="1" fontId="9" fillId="0" borderId="9" xfId="1" applyNumberFormat="1" applyFont="1" applyFill="1" applyBorder="1" applyAlignment="1">
      <alignment horizontal="center" vertical="center" shrinkToFit="1"/>
    </xf>
    <xf numFmtId="1" fontId="10" fillId="0" borderId="9" xfId="1" applyNumberFormat="1" applyFont="1" applyFill="1" applyBorder="1" applyAlignment="1">
      <alignment horizontal="center" vertical="center" shrinkToFit="1"/>
    </xf>
    <xf numFmtId="1" fontId="11" fillId="0" borderId="9" xfId="1" applyNumberFormat="1" applyFont="1" applyFill="1" applyBorder="1" applyAlignment="1">
      <alignment horizontal="center" vertical="center" shrinkToFit="1"/>
    </xf>
    <xf numFmtId="1" fontId="12" fillId="0" borderId="9" xfId="1" applyNumberFormat="1" applyFont="1" applyFill="1" applyBorder="1" applyAlignment="1">
      <alignment horizontal="center" vertical="center" shrinkToFit="1"/>
    </xf>
    <xf numFmtId="0" fontId="7" fillId="0" borderId="9" xfId="1" applyFont="1" applyBorder="1" applyAlignment="1">
      <alignment vertical="center" shrinkToFit="1"/>
    </xf>
    <xf numFmtId="1" fontId="13" fillId="0" borderId="9" xfId="1" applyNumberFormat="1" applyFont="1" applyFill="1" applyBorder="1" applyAlignment="1">
      <alignment horizontal="center" vertical="center" shrinkToFit="1"/>
    </xf>
    <xf numFmtId="1" fontId="14" fillId="0" borderId="9" xfId="1" applyNumberFormat="1" applyFont="1" applyFill="1" applyBorder="1" applyAlignment="1">
      <alignment horizontal="center" vertical="center" shrinkToFit="1"/>
    </xf>
    <xf numFmtId="1" fontId="15" fillId="0" borderId="9" xfId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Border="1" applyAlignment="1">
      <alignment horizontal="center" shrinkToFit="1"/>
    </xf>
    <xf numFmtId="1" fontId="7" fillId="0" borderId="0" xfId="1" applyNumberFormat="1" applyFont="1" applyFill="1" applyBorder="1" applyAlignment="1">
      <alignment horizontal="center" shrinkToFit="1"/>
    </xf>
    <xf numFmtId="2" fontId="7" fillId="0" borderId="0" xfId="1" applyNumberFormat="1" applyFont="1" applyFill="1" applyBorder="1" applyAlignment="1">
      <alignment horizontal="center" shrinkToFit="1"/>
    </xf>
    <xf numFmtId="0" fontId="7" fillId="0" borderId="0" xfId="1" applyFont="1" applyBorder="1" applyAlignment="1">
      <alignment shrinkToFit="1"/>
    </xf>
    <xf numFmtId="0" fontId="7" fillId="0" borderId="0" xfId="1" applyFont="1" applyBorder="1" applyAlignment="1">
      <alignment horizontal="left"/>
    </xf>
    <xf numFmtId="1" fontId="7" fillId="0" borderId="0" xfId="1" applyNumberFormat="1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shrinkToFit="1"/>
    </xf>
    <xf numFmtId="0" fontId="2" fillId="4" borderId="2" xfId="0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vertical="center" shrinkToFit="1"/>
    </xf>
    <xf numFmtId="1" fontId="17" fillId="0" borderId="16" xfId="1" applyNumberFormat="1" applyFont="1" applyFill="1" applyBorder="1" applyAlignment="1">
      <alignment horizontal="center" shrinkToFit="1"/>
    </xf>
    <xf numFmtId="1" fontId="17" fillId="0" borderId="17" xfId="1" applyNumberFormat="1" applyFont="1" applyFill="1" applyBorder="1" applyAlignment="1">
      <alignment horizontal="center" shrinkToFit="1"/>
    </xf>
    <xf numFmtId="0" fontId="17" fillId="0" borderId="17" xfId="1" applyFont="1" applyFill="1" applyBorder="1" applyAlignment="1">
      <alignment horizontal="center" shrinkToFit="1"/>
    </xf>
    <xf numFmtId="1" fontId="17" fillId="0" borderId="18" xfId="1" applyNumberFormat="1" applyFont="1" applyFill="1" applyBorder="1" applyAlignment="1">
      <alignment horizontal="center" shrinkToFit="1"/>
    </xf>
    <xf numFmtId="1" fontId="7" fillId="0" borderId="0" xfId="1" applyNumberFormat="1" applyFont="1" applyAlignment="1">
      <alignment shrinkToFi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shrinkToFit="1"/>
    </xf>
    <xf numFmtId="0" fontId="7" fillId="0" borderId="6" xfId="1" applyFont="1" applyBorder="1" applyAlignment="1">
      <alignment horizontal="center" textRotation="90" shrinkToFit="1"/>
    </xf>
    <xf numFmtId="0" fontId="7" fillId="0" borderId="13" xfId="1" applyFont="1" applyBorder="1" applyAlignment="1">
      <alignment horizontal="center" textRotation="90" shrinkToFit="1"/>
    </xf>
    <xf numFmtId="0" fontId="7" fillId="0" borderId="6" xfId="2" applyFont="1" applyBorder="1" applyAlignment="1">
      <alignment horizontal="center" textRotation="90" shrinkToFit="1"/>
    </xf>
    <xf numFmtId="0" fontId="7" fillId="0" borderId="13" xfId="2" applyFont="1" applyBorder="1" applyAlignment="1">
      <alignment horizontal="center" textRotation="90" shrinkToFit="1"/>
    </xf>
    <xf numFmtId="0" fontId="7" fillId="0" borderId="2" xfId="1" applyFont="1" applyBorder="1" applyAlignment="1">
      <alignment horizontal="center" shrinkToFit="1"/>
    </xf>
    <xf numFmtId="0" fontId="7" fillId="0" borderId="7" xfId="1" applyFont="1" applyBorder="1" applyAlignment="1">
      <alignment horizontal="center" vertical="center" shrinkToFit="1"/>
    </xf>
    <xf numFmtId="1" fontId="7" fillId="0" borderId="6" xfId="1" applyNumberFormat="1" applyFont="1" applyFill="1" applyBorder="1" applyAlignment="1">
      <alignment horizontal="center" textRotation="90" shrinkToFit="1"/>
    </xf>
    <xf numFmtId="1" fontId="7" fillId="0" borderId="13" xfId="1" applyNumberFormat="1" applyFont="1" applyFill="1" applyBorder="1" applyAlignment="1">
      <alignment horizontal="center" textRotation="90" shrinkToFit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textRotation="90" shrinkToFit="1"/>
    </xf>
    <xf numFmtId="0" fontId="8" fillId="0" borderId="13" xfId="1" applyFont="1" applyFill="1" applyBorder="1" applyAlignment="1">
      <alignment horizontal="center" textRotation="90" shrinkToFit="1"/>
    </xf>
    <xf numFmtId="1" fontId="9" fillId="0" borderId="6" xfId="1" applyNumberFormat="1" applyFont="1" applyFill="1" applyBorder="1" applyAlignment="1">
      <alignment horizontal="center" textRotation="90" shrinkToFit="1"/>
    </xf>
    <xf numFmtId="1" fontId="9" fillId="0" borderId="13" xfId="1" applyNumberFormat="1" applyFont="1" applyFill="1" applyBorder="1" applyAlignment="1">
      <alignment horizontal="center" textRotation="90" shrinkToFit="1"/>
    </xf>
    <xf numFmtId="1" fontId="14" fillId="0" borderId="6" xfId="1" applyNumberFormat="1" applyFont="1" applyFill="1" applyBorder="1" applyAlignment="1">
      <alignment horizontal="center" textRotation="90" shrinkToFit="1"/>
    </xf>
    <xf numFmtId="1" fontId="14" fillId="0" borderId="13" xfId="1" applyNumberFormat="1" applyFont="1" applyFill="1" applyBorder="1" applyAlignment="1">
      <alignment horizontal="center" textRotation="90" shrinkToFit="1"/>
    </xf>
    <xf numFmtId="1" fontId="15" fillId="0" borderId="6" xfId="1" applyNumberFormat="1" applyFont="1" applyFill="1" applyBorder="1" applyAlignment="1">
      <alignment horizontal="center" textRotation="90" shrinkToFit="1"/>
    </xf>
    <xf numFmtId="1" fontId="15" fillId="0" borderId="13" xfId="1" applyNumberFormat="1" applyFont="1" applyFill="1" applyBorder="1" applyAlignment="1">
      <alignment horizontal="center" textRotation="90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center" textRotation="90" shrinkToFit="1"/>
    </xf>
    <xf numFmtId="1" fontId="10" fillId="0" borderId="13" xfId="1" applyNumberFormat="1" applyFont="1" applyFill="1" applyBorder="1" applyAlignment="1">
      <alignment horizontal="center" textRotation="90" shrinkToFit="1"/>
    </xf>
    <xf numFmtId="1" fontId="11" fillId="0" borderId="6" xfId="1" applyNumberFormat="1" applyFont="1" applyFill="1" applyBorder="1" applyAlignment="1">
      <alignment horizontal="center" textRotation="90" shrinkToFit="1"/>
    </xf>
    <xf numFmtId="1" fontId="11" fillId="0" borderId="13" xfId="1" applyNumberFormat="1" applyFont="1" applyFill="1" applyBorder="1" applyAlignment="1">
      <alignment horizontal="center" textRotation="90" shrinkToFit="1"/>
    </xf>
    <xf numFmtId="1" fontId="12" fillId="0" borderId="6" xfId="1" applyNumberFormat="1" applyFont="1" applyFill="1" applyBorder="1" applyAlignment="1">
      <alignment horizontal="center" textRotation="90" shrinkToFit="1"/>
    </xf>
    <xf numFmtId="1" fontId="12" fillId="0" borderId="13" xfId="1" applyNumberFormat="1" applyFont="1" applyFill="1" applyBorder="1" applyAlignment="1">
      <alignment horizontal="center" textRotation="90" shrinkToFit="1"/>
    </xf>
    <xf numFmtId="0" fontId="7" fillId="0" borderId="6" xfId="1" applyFont="1" applyFill="1" applyBorder="1" applyAlignment="1">
      <alignment horizontal="center" textRotation="90" shrinkToFit="1"/>
    </xf>
    <xf numFmtId="0" fontId="7" fillId="0" borderId="13" xfId="1" applyFont="1" applyFill="1" applyBorder="1" applyAlignment="1">
      <alignment horizontal="center" textRotation="90" shrinkToFit="1"/>
    </xf>
    <xf numFmtId="1" fontId="13" fillId="0" borderId="6" xfId="1" applyNumberFormat="1" applyFont="1" applyFill="1" applyBorder="1" applyAlignment="1">
      <alignment horizontal="center" textRotation="90" shrinkToFit="1"/>
    </xf>
    <xf numFmtId="1" fontId="13" fillId="0" borderId="13" xfId="1" applyNumberFormat="1" applyFont="1" applyFill="1" applyBorder="1" applyAlignment="1">
      <alignment horizontal="center" textRotation="90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4" fillId="0" borderId="13" xfId="0" applyFont="1" applyBorder="1"/>
  </cellXfs>
  <cellStyles count="4">
    <cellStyle name="ปกติ" xfId="0" builtinId="0"/>
    <cellStyle name="ปกติ 15" xfId="3"/>
    <cellStyle name="ปกติ 3 3" xfId="2"/>
    <cellStyle name="ปกติ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zoomScaleNormal="100" workbookViewId="0">
      <selection activeCell="A3" sqref="A3:A4"/>
    </sheetView>
  </sheetViews>
  <sheetFormatPr defaultRowHeight="21.75"/>
  <cols>
    <col min="1" max="1" width="4" style="32" customWidth="1"/>
    <col min="2" max="2" width="20.42578125" style="32" customWidth="1"/>
    <col min="3" max="3" width="13.42578125" style="32" customWidth="1"/>
    <col min="4" max="4" width="8.5703125" style="32" customWidth="1"/>
    <col min="5" max="5" width="12.140625" style="32" customWidth="1"/>
    <col min="6" max="7" width="6.140625" style="33" customWidth="1"/>
    <col min="8" max="8" width="6.42578125" style="33" customWidth="1"/>
    <col min="9" max="9" width="7.7109375" style="33" customWidth="1"/>
    <col min="10" max="10" width="6.140625" style="34" customWidth="1"/>
    <col min="11" max="11" width="7.42578125" style="34" customWidth="1"/>
    <col min="12" max="12" width="7.7109375" style="33" customWidth="1"/>
    <col min="13" max="14" width="6.140625" style="33" customWidth="1"/>
    <col min="15" max="15" width="6.7109375" style="33" customWidth="1"/>
    <col min="16" max="16" width="8.5703125" style="33" customWidth="1"/>
    <col min="17" max="17" width="6.140625" style="33" customWidth="1"/>
    <col min="18" max="18" width="7.42578125" style="34" customWidth="1"/>
    <col min="19" max="19" width="7.7109375" style="33" customWidth="1"/>
    <col min="20" max="20" width="25.140625" style="32" customWidth="1"/>
    <col min="21" max="21" width="15.42578125" style="4" customWidth="1"/>
    <col min="22" max="22" width="21.7109375" style="4" customWidth="1"/>
    <col min="23" max="262" width="9" style="10"/>
    <col min="263" max="263" width="4" style="10" customWidth="1"/>
    <col min="264" max="264" width="19.140625" style="10" customWidth="1"/>
    <col min="265" max="265" width="4.5703125" style="10" customWidth="1"/>
    <col min="266" max="266" width="9.5703125" style="10" customWidth="1"/>
    <col min="267" max="267" width="8.42578125" style="10" customWidth="1"/>
    <col min="268" max="271" width="7" style="10" customWidth="1"/>
    <col min="272" max="272" width="5.7109375" style="10" customWidth="1"/>
    <col min="273" max="273" width="22.42578125" style="10" customWidth="1"/>
    <col min="274" max="274" width="12.140625" style="10" customWidth="1"/>
    <col min="275" max="275" width="11.140625" style="10" customWidth="1"/>
    <col min="276" max="518" width="9" style="10"/>
    <col min="519" max="519" width="4" style="10" customWidth="1"/>
    <col min="520" max="520" width="19.140625" style="10" customWidth="1"/>
    <col min="521" max="521" width="4.5703125" style="10" customWidth="1"/>
    <col min="522" max="522" width="9.5703125" style="10" customWidth="1"/>
    <col min="523" max="523" width="8.42578125" style="10" customWidth="1"/>
    <col min="524" max="527" width="7" style="10" customWidth="1"/>
    <col min="528" max="528" width="5.7109375" style="10" customWidth="1"/>
    <col min="529" max="529" width="22.42578125" style="10" customWidth="1"/>
    <col min="530" max="530" width="12.140625" style="10" customWidth="1"/>
    <col min="531" max="531" width="11.140625" style="10" customWidth="1"/>
    <col min="532" max="774" width="9" style="10"/>
    <col min="775" max="775" width="4" style="10" customWidth="1"/>
    <col min="776" max="776" width="19.140625" style="10" customWidth="1"/>
    <col min="777" max="777" width="4.5703125" style="10" customWidth="1"/>
    <col min="778" max="778" width="9.5703125" style="10" customWidth="1"/>
    <col min="779" max="779" width="8.42578125" style="10" customWidth="1"/>
    <col min="780" max="783" width="7" style="10" customWidth="1"/>
    <col min="784" max="784" width="5.7109375" style="10" customWidth="1"/>
    <col min="785" max="785" width="22.42578125" style="10" customWidth="1"/>
    <col min="786" max="786" width="12.140625" style="10" customWidth="1"/>
    <col min="787" max="787" width="11.140625" style="10" customWidth="1"/>
    <col min="788" max="1030" width="9" style="10"/>
    <col min="1031" max="1031" width="4" style="10" customWidth="1"/>
    <col min="1032" max="1032" width="19.140625" style="10" customWidth="1"/>
    <col min="1033" max="1033" width="4.5703125" style="10" customWidth="1"/>
    <col min="1034" max="1034" width="9.5703125" style="10" customWidth="1"/>
    <col min="1035" max="1035" width="8.42578125" style="10" customWidth="1"/>
    <col min="1036" max="1039" width="7" style="10" customWidth="1"/>
    <col min="1040" max="1040" width="5.7109375" style="10" customWidth="1"/>
    <col min="1041" max="1041" width="22.42578125" style="10" customWidth="1"/>
    <col min="1042" max="1042" width="12.140625" style="10" customWidth="1"/>
    <col min="1043" max="1043" width="11.140625" style="10" customWidth="1"/>
    <col min="1044" max="1286" width="9" style="10"/>
    <col min="1287" max="1287" width="4" style="10" customWidth="1"/>
    <col min="1288" max="1288" width="19.140625" style="10" customWidth="1"/>
    <col min="1289" max="1289" width="4.5703125" style="10" customWidth="1"/>
    <col min="1290" max="1290" width="9.5703125" style="10" customWidth="1"/>
    <col min="1291" max="1291" width="8.42578125" style="10" customWidth="1"/>
    <col min="1292" max="1295" width="7" style="10" customWidth="1"/>
    <col min="1296" max="1296" width="5.7109375" style="10" customWidth="1"/>
    <col min="1297" max="1297" width="22.42578125" style="10" customWidth="1"/>
    <col min="1298" max="1298" width="12.140625" style="10" customWidth="1"/>
    <col min="1299" max="1299" width="11.140625" style="10" customWidth="1"/>
    <col min="1300" max="1542" width="9" style="10"/>
    <col min="1543" max="1543" width="4" style="10" customWidth="1"/>
    <col min="1544" max="1544" width="19.140625" style="10" customWidth="1"/>
    <col min="1545" max="1545" width="4.5703125" style="10" customWidth="1"/>
    <col min="1546" max="1546" width="9.5703125" style="10" customWidth="1"/>
    <col min="1547" max="1547" width="8.42578125" style="10" customWidth="1"/>
    <col min="1548" max="1551" width="7" style="10" customWidth="1"/>
    <col min="1552" max="1552" width="5.7109375" style="10" customWidth="1"/>
    <col min="1553" max="1553" width="22.42578125" style="10" customWidth="1"/>
    <col min="1554" max="1554" width="12.140625" style="10" customWidth="1"/>
    <col min="1555" max="1555" width="11.140625" style="10" customWidth="1"/>
    <col min="1556" max="1798" width="9" style="10"/>
    <col min="1799" max="1799" width="4" style="10" customWidth="1"/>
    <col min="1800" max="1800" width="19.140625" style="10" customWidth="1"/>
    <col min="1801" max="1801" width="4.5703125" style="10" customWidth="1"/>
    <col min="1802" max="1802" width="9.5703125" style="10" customWidth="1"/>
    <col min="1803" max="1803" width="8.42578125" style="10" customWidth="1"/>
    <col min="1804" max="1807" width="7" style="10" customWidth="1"/>
    <col min="1808" max="1808" width="5.7109375" style="10" customWidth="1"/>
    <col min="1809" max="1809" width="22.42578125" style="10" customWidth="1"/>
    <col min="1810" max="1810" width="12.140625" style="10" customWidth="1"/>
    <col min="1811" max="1811" width="11.140625" style="10" customWidth="1"/>
    <col min="1812" max="2054" width="9" style="10"/>
    <col min="2055" max="2055" width="4" style="10" customWidth="1"/>
    <col min="2056" max="2056" width="19.140625" style="10" customWidth="1"/>
    <col min="2057" max="2057" width="4.5703125" style="10" customWidth="1"/>
    <col min="2058" max="2058" width="9.5703125" style="10" customWidth="1"/>
    <col min="2059" max="2059" width="8.42578125" style="10" customWidth="1"/>
    <col min="2060" max="2063" width="7" style="10" customWidth="1"/>
    <col min="2064" max="2064" width="5.7109375" style="10" customWidth="1"/>
    <col min="2065" max="2065" width="22.42578125" style="10" customWidth="1"/>
    <col min="2066" max="2066" width="12.140625" style="10" customWidth="1"/>
    <col min="2067" max="2067" width="11.140625" style="10" customWidth="1"/>
    <col min="2068" max="2310" width="9" style="10"/>
    <col min="2311" max="2311" width="4" style="10" customWidth="1"/>
    <col min="2312" max="2312" width="19.140625" style="10" customWidth="1"/>
    <col min="2313" max="2313" width="4.5703125" style="10" customWidth="1"/>
    <col min="2314" max="2314" width="9.5703125" style="10" customWidth="1"/>
    <col min="2315" max="2315" width="8.42578125" style="10" customWidth="1"/>
    <col min="2316" max="2319" width="7" style="10" customWidth="1"/>
    <col min="2320" max="2320" width="5.7109375" style="10" customWidth="1"/>
    <col min="2321" max="2321" width="22.42578125" style="10" customWidth="1"/>
    <col min="2322" max="2322" width="12.140625" style="10" customWidth="1"/>
    <col min="2323" max="2323" width="11.140625" style="10" customWidth="1"/>
    <col min="2324" max="2566" width="9" style="10"/>
    <col min="2567" max="2567" width="4" style="10" customWidth="1"/>
    <col min="2568" max="2568" width="19.140625" style="10" customWidth="1"/>
    <col min="2569" max="2569" width="4.5703125" style="10" customWidth="1"/>
    <col min="2570" max="2570" width="9.5703125" style="10" customWidth="1"/>
    <col min="2571" max="2571" width="8.42578125" style="10" customWidth="1"/>
    <col min="2572" max="2575" width="7" style="10" customWidth="1"/>
    <col min="2576" max="2576" width="5.7109375" style="10" customWidth="1"/>
    <col min="2577" max="2577" width="22.42578125" style="10" customWidth="1"/>
    <col min="2578" max="2578" width="12.140625" style="10" customWidth="1"/>
    <col min="2579" max="2579" width="11.140625" style="10" customWidth="1"/>
    <col min="2580" max="2822" width="9" style="10"/>
    <col min="2823" max="2823" width="4" style="10" customWidth="1"/>
    <col min="2824" max="2824" width="19.140625" style="10" customWidth="1"/>
    <col min="2825" max="2825" width="4.5703125" style="10" customWidth="1"/>
    <col min="2826" max="2826" width="9.5703125" style="10" customWidth="1"/>
    <col min="2827" max="2827" width="8.42578125" style="10" customWidth="1"/>
    <col min="2828" max="2831" width="7" style="10" customWidth="1"/>
    <col min="2832" max="2832" width="5.7109375" style="10" customWidth="1"/>
    <col min="2833" max="2833" width="22.42578125" style="10" customWidth="1"/>
    <col min="2834" max="2834" width="12.140625" style="10" customWidth="1"/>
    <col min="2835" max="2835" width="11.140625" style="10" customWidth="1"/>
    <col min="2836" max="3078" width="9" style="10"/>
    <col min="3079" max="3079" width="4" style="10" customWidth="1"/>
    <col min="3080" max="3080" width="19.140625" style="10" customWidth="1"/>
    <col min="3081" max="3081" width="4.5703125" style="10" customWidth="1"/>
    <col min="3082" max="3082" width="9.5703125" style="10" customWidth="1"/>
    <col min="3083" max="3083" width="8.42578125" style="10" customWidth="1"/>
    <col min="3084" max="3087" width="7" style="10" customWidth="1"/>
    <col min="3088" max="3088" width="5.7109375" style="10" customWidth="1"/>
    <col min="3089" max="3089" width="22.42578125" style="10" customWidth="1"/>
    <col min="3090" max="3090" width="12.140625" style="10" customWidth="1"/>
    <col min="3091" max="3091" width="11.140625" style="10" customWidth="1"/>
    <col min="3092" max="3334" width="9" style="10"/>
    <col min="3335" max="3335" width="4" style="10" customWidth="1"/>
    <col min="3336" max="3336" width="19.140625" style="10" customWidth="1"/>
    <col min="3337" max="3337" width="4.5703125" style="10" customWidth="1"/>
    <col min="3338" max="3338" width="9.5703125" style="10" customWidth="1"/>
    <col min="3339" max="3339" width="8.42578125" style="10" customWidth="1"/>
    <col min="3340" max="3343" width="7" style="10" customWidth="1"/>
    <col min="3344" max="3344" width="5.7109375" style="10" customWidth="1"/>
    <col min="3345" max="3345" width="22.42578125" style="10" customWidth="1"/>
    <col min="3346" max="3346" width="12.140625" style="10" customWidth="1"/>
    <col min="3347" max="3347" width="11.140625" style="10" customWidth="1"/>
    <col min="3348" max="3590" width="9" style="10"/>
    <col min="3591" max="3591" width="4" style="10" customWidth="1"/>
    <col min="3592" max="3592" width="19.140625" style="10" customWidth="1"/>
    <col min="3593" max="3593" width="4.5703125" style="10" customWidth="1"/>
    <col min="3594" max="3594" width="9.5703125" style="10" customWidth="1"/>
    <col min="3595" max="3595" width="8.42578125" style="10" customWidth="1"/>
    <col min="3596" max="3599" width="7" style="10" customWidth="1"/>
    <col min="3600" max="3600" width="5.7109375" style="10" customWidth="1"/>
    <col min="3601" max="3601" width="22.42578125" style="10" customWidth="1"/>
    <col min="3602" max="3602" width="12.140625" style="10" customWidth="1"/>
    <col min="3603" max="3603" width="11.140625" style="10" customWidth="1"/>
    <col min="3604" max="3846" width="9" style="10"/>
    <col min="3847" max="3847" width="4" style="10" customWidth="1"/>
    <col min="3848" max="3848" width="19.140625" style="10" customWidth="1"/>
    <col min="3849" max="3849" width="4.5703125" style="10" customWidth="1"/>
    <col min="3850" max="3850" width="9.5703125" style="10" customWidth="1"/>
    <col min="3851" max="3851" width="8.42578125" style="10" customWidth="1"/>
    <col min="3852" max="3855" width="7" style="10" customWidth="1"/>
    <col min="3856" max="3856" width="5.7109375" style="10" customWidth="1"/>
    <col min="3857" max="3857" width="22.42578125" style="10" customWidth="1"/>
    <col min="3858" max="3858" width="12.140625" style="10" customWidth="1"/>
    <col min="3859" max="3859" width="11.140625" style="10" customWidth="1"/>
    <col min="3860" max="4102" width="9" style="10"/>
    <col min="4103" max="4103" width="4" style="10" customWidth="1"/>
    <col min="4104" max="4104" width="19.140625" style="10" customWidth="1"/>
    <col min="4105" max="4105" width="4.5703125" style="10" customWidth="1"/>
    <col min="4106" max="4106" width="9.5703125" style="10" customWidth="1"/>
    <col min="4107" max="4107" width="8.42578125" style="10" customWidth="1"/>
    <col min="4108" max="4111" width="7" style="10" customWidth="1"/>
    <col min="4112" max="4112" width="5.7109375" style="10" customWidth="1"/>
    <col min="4113" max="4113" width="22.42578125" style="10" customWidth="1"/>
    <col min="4114" max="4114" width="12.140625" style="10" customWidth="1"/>
    <col min="4115" max="4115" width="11.140625" style="10" customWidth="1"/>
    <col min="4116" max="4358" width="9" style="10"/>
    <col min="4359" max="4359" width="4" style="10" customWidth="1"/>
    <col min="4360" max="4360" width="19.140625" style="10" customWidth="1"/>
    <col min="4361" max="4361" width="4.5703125" style="10" customWidth="1"/>
    <col min="4362" max="4362" width="9.5703125" style="10" customWidth="1"/>
    <col min="4363" max="4363" width="8.42578125" style="10" customWidth="1"/>
    <col min="4364" max="4367" width="7" style="10" customWidth="1"/>
    <col min="4368" max="4368" width="5.7109375" style="10" customWidth="1"/>
    <col min="4369" max="4369" width="22.42578125" style="10" customWidth="1"/>
    <col min="4370" max="4370" width="12.140625" style="10" customWidth="1"/>
    <col min="4371" max="4371" width="11.140625" style="10" customWidth="1"/>
    <col min="4372" max="4614" width="9" style="10"/>
    <col min="4615" max="4615" width="4" style="10" customWidth="1"/>
    <col min="4616" max="4616" width="19.140625" style="10" customWidth="1"/>
    <col min="4617" max="4617" width="4.5703125" style="10" customWidth="1"/>
    <col min="4618" max="4618" width="9.5703125" style="10" customWidth="1"/>
    <col min="4619" max="4619" width="8.42578125" style="10" customWidth="1"/>
    <col min="4620" max="4623" width="7" style="10" customWidth="1"/>
    <col min="4624" max="4624" width="5.7109375" style="10" customWidth="1"/>
    <col min="4625" max="4625" width="22.42578125" style="10" customWidth="1"/>
    <col min="4626" max="4626" width="12.140625" style="10" customWidth="1"/>
    <col min="4627" max="4627" width="11.140625" style="10" customWidth="1"/>
    <col min="4628" max="4870" width="9" style="10"/>
    <col min="4871" max="4871" width="4" style="10" customWidth="1"/>
    <col min="4872" max="4872" width="19.140625" style="10" customWidth="1"/>
    <col min="4873" max="4873" width="4.5703125" style="10" customWidth="1"/>
    <col min="4874" max="4874" width="9.5703125" style="10" customWidth="1"/>
    <col min="4875" max="4875" width="8.42578125" style="10" customWidth="1"/>
    <col min="4876" max="4879" width="7" style="10" customWidth="1"/>
    <col min="4880" max="4880" width="5.7109375" style="10" customWidth="1"/>
    <col min="4881" max="4881" width="22.42578125" style="10" customWidth="1"/>
    <col min="4882" max="4882" width="12.140625" style="10" customWidth="1"/>
    <col min="4883" max="4883" width="11.140625" style="10" customWidth="1"/>
    <col min="4884" max="5126" width="9" style="10"/>
    <col min="5127" max="5127" width="4" style="10" customWidth="1"/>
    <col min="5128" max="5128" width="19.140625" style="10" customWidth="1"/>
    <col min="5129" max="5129" width="4.5703125" style="10" customWidth="1"/>
    <col min="5130" max="5130" width="9.5703125" style="10" customWidth="1"/>
    <col min="5131" max="5131" width="8.42578125" style="10" customWidth="1"/>
    <col min="5132" max="5135" width="7" style="10" customWidth="1"/>
    <col min="5136" max="5136" width="5.7109375" style="10" customWidth="1"/>
    <col min="5137" max="5137" width="22.42578125" style="10" customWidth="1"/>
    <col min="5138" max="5138" width="12.140625" style="10" customWidth="1"/>
    <col min="5139" max="5139" width="11.140625" style="10" customWidth="1"/>
    <col min="5140" max="5382" width="9" style="10"/>
    <col min="5383" max="5383" width="4" style="10" customWidth="1"/>
    <col min="5384" max="5384" width="19.140625" style="10" customWidth="1"/>
    <col min="5385" max="5385" width="4.5703125" style="10" customWidth="1"/>
    <col min="5386" max="5386" width="9.5703125" style="10" customWidth="1"/>
    <col min="5387" max="5387" width="8.42578125" style="10" customWidth="1"/>
    <col min="5388" max="5391" width="7" style="10" customWidth="1"/>
    <col min="5392" max="5392" width="5.7109375" style="10" customWidth="1"/>
    <col min="5393" max="5393" width="22.42578125" style="10" customWidth="1"/>
    <col min="5394" max="5394" width="12.140625" style="10" customWidth="1"/>
    <col min="5395" max="5395" width="11.140625" style="10" customWidth="1"/>
    <col min="5396" max="5638" width="9" style="10"/>
    <col min="5639" max="5639" width="4" style="10" customWidth="1"/>
    <col min="5640" max="5640" width="19.140625" style="10" customWidth="1"/>
    <col min="5641" max="5641" width="4.5703125" style="10" customWidth="1"/>
    <col min="5642" max="5642" width="9.5703125" style="10" customWidth="1"/>
    <col min="5643" max="5643" width="8.42578125" style="10" customWidth="1"/>
    <col min="5644" max="5647" width="7" style="10" customWidth="1"/>
    <col min="5648" max="5648" width="5.7109375" style="10" customWidth="1"/>
    <col min="5649" max="5649" width="22.42578125" style="10" customWidth="1"/>
    <col min="5650" max="5650" width="12.140625" style="10" customWidth="1"/>
    <col min="5651" max="5651" width="11.140625" style="10" customWidth="1"/>
    <col min="5652" max="5894" width="9" style="10"/>
    <col min="5895" max="5895" width="4" style="10" customWidth="1"/>
    <col min="5896" max="5896" width="19.140625" style="10" customWidth="1"/>
    <col min="5897" max="5897" width="4.5703125" style="10" customWidth="1"/>
    <col min="5898" max="5898" width="9.5703125" style="10" customWidth="1"/>
    <col min="5899" max="5899" width="8.42578125" style="10" customWidth="1"/>
    <col min="5900" max="5903" width="7" style="10" customWidth="1"/>
    <col min="5904" max="5904" width="5.7109375" style="10" customWidth="1"/>
    <col min="5905" max="5905" width="22.42578125" style="10" customWidth="1"/>
    <col min="5906" max="5906" width="12.140625" style="10" customWidth="1"/>
    <col min="5907" max="5907" width="11.140625" style="10" customWidth="1"/>
    <col min="5908" max="6150" width="9" style="10"/>
    <col min="6151" max="6151" width="4" style="10" customWidth="1"/>
    <col min="6152" max="6152" width="19.140625" style="10" customWidth="1"/>
    <col min="6153" max="6153" width="4.5703125" style="10" customWidth="1"/>
    <col min="6154" max="6154" width="9.5703125" style="10" customWidth="1"/>
    <col min="6155" max="6155" width="8.42578125" style="10" customWidth="1"/>
    <col min="6156" max="6159" width="7" style="10" customWidth="1"/>
    <col min="6160" max="6160" width="5.7109375" style="10" customWidth="1"/>
    <col min="6161" max="6161" width="22.42578125" style="10" customWidth="1"/>
    <col min="6162" max="6162" width="12.140625" style="10" customWidth="1"/>
    <col min="6163" max="6163" width="11.140625" style="10" customWidth="1"/>
    <col min="6164" max="6406" width="9" style="10"/>
    <col min="6407" max="6407" width="4" style="10" customWidth="1"/>
    <col min="6408" max="6408" width="19.140625" style="10" customWidth="1"/>
    <col min="6409" max="6409" width="4.5703125" style="10" customWidth="1"/>
    <col min="6410" max="6410" width="9.5703125" style="10" customWidth="1"/>
    <col min="6411" max="6411" width="8.42578125" style="10" customWidth="1"/>
    <col min="6412" max="6415" width="7" style="10" customWidth="1"/>
    <col min="6416" max="6416" width="5.7109375" style="10" customWidth="1"/>
    <col min="6417" max="6417" width="22.42578125" style="10" customWidth="1"/>
    <col min="6418" max="6418" width="12.140625" style="10" customWidth="1"/>
    <col min="6419" max="6419" width="11.140625" style="10" customWidth="1"/>
    <col min="6420" max="6662" width="9" style="10"/>
    <col min="6663" max="6663" width="4" style="10" customWidth="1"/>
    <col min="6664" max="6664" width="19.140625" style="10" customWidth="1"/>
    <col min="6665" max="6665" width="4.5703125" style="10" customWidth="1"/>
    <col min="6666" max="6666" width="9.5703125" style="10" customWidth="1"/>
    <col min="6667" max="6667" width="8.42578125" style="10" customWidth="1"/>
    <col min="6668" max="6671" width="7" style="10" customWidth="1"/>
    <col min="6672" max="6672" width="5.7109375" style="10" customWidth="1"/>
    <col min="6673" max="6673" width="22.42578125" style="10" customWidth="1"/>
    <col min="6674" max="6674" width="12.140625" style="10" customWidth="1"/>
    <col min="6675" max="6675" width="11.140625" style="10" customWidth="1"/>
    <col min="6676" max="6918" width="9" style="10"/>
    <col min="6919" max="6919" width="4" style="10" customWidth="1"/>
    <col min="6920" max="6920" width="19.140625" style="10" customWidth="1"/>
    <col min="6921" max="6921" width="4.5703125" style="10" customWidth="1"/>
    <col min="6922" max="6922" width="9.5703125" style="10" customWidth="1"/>
    <col min="6923" max="6923" width="8.42578125" style="10" customWidth="1"/>
    <col min="6924" max="6927" width="7" style="10" customWidth="1"/>
    <col min="6928" max="6928" width="5.7109375" style="10" customWidth="1"/>
    <col min="6929" max="6929" width="22.42578125" style="10" customWidth="1"/>
    <col min="6930" max="6930" width="12.140625" style="10" customWidth="1"/>
    <col min="6931" max="6931" width="11.140625" style="10" customWidth="1"/>
    <col min="6932" max="7174" width="9" style="10"/>
    <col min="7175" max="7175" width="4" style="10" customWidth="1"/>
    <col min="7176" max="7176" width="19.140625" style="10" customWidth="1"/>
    <col min="7177" max="7177" width="4.5703125" style="10" customWidth="1"/>
    <col min="7178" max="7178" width="9.5703125" style="10" customWidth="1"/>
    <col min="7179" max="7179" width="8.42578125" style="10" customWidth="1"/>
    <col min="7180" max="7183" width="7" style="10" customWidth="1"/>
    <col min="7184" max="7184" width="5.7109375" style="10" customWidth="1"/>
    <col min="7185" max="7185" width="22.42578125" style="10" customWidth="1"/>
    <col min="7186" max="7186" width="12.140625" style="10" customWidth="1"/>
    <col min="7187" max="7187" width="11.140625" style="10" customWidth="1"/>
    <col min="7188" max="7430" width="9" style="10"/>
    <col min="7431" max="7431" width="4" style="10" customWidth="1"/>
    <col min="7432" max="7432" width="19.140625" style="10" customWidth="1"/>
    <col min="7433" max="7433" width="4.5703125" style="10" customWidth="1"/>
    <col min="7434" max="7434" width="9.5703125" style="10" customWidth="1"/>
    <col min="7435" max="7435" width="8.42578125" style="10" customWidth="1"/>
    <col min="7436" max="7439" width="7" style="10" customWidth="1"/>
    <col min="7440" max="7440" width="5.7109375" style="10" customWidth="1"/>
    <col min="7441" max="7441" width="22.42578125" style="10" customWidth="1"/>
    <col min="7442" max="7442" width="12.140625" style="10" customWidth="1"/>
    <col min="7443" max="7443" width="11.140625" style="10" customWidth="1"/>
    <col min="7444" max="7686" width="9" style="10"/>
    <col min="7687" max="7687" width="4" style="10" customWidth="1"/>
    <col min="7688" max="7688" width="19.140625" style="10" customWidth="1"/>
    <col min="7689" max="7689" width="4.5703125" style="10" customWidth="1"/>
    <col min="7690" max="7690" width="9.5703125" style="10" customWidth="1"/>
    <col min="7691" max="7691" width="8.42578125" style="10" customWidth="1"/>
    <col min="7692" max="7695" width="7" style="10" customWidth="1"/>
    <col min="7696" max="7696" width="5.7109375" style="10" customWidth="1"/>
    <col min="7697" max="7697" width="22.42578125" style="10" customWidth="1"/>
    <col min="7698" max="7698" width="12.140625" style="10" customWidth="1"/>
    <col min="7699" max="7699" width="11.140625" style="10" customWidth="1"/>
    <col min="7700" max="7942" width="9" style="10"/>
    <col min="7943" max="7943" width="4" style="10" customWidth="1"/>
    <col min="7944" max="7944" width="19.140625" style="10" customWidth="1"/>
    <col min="7945" max="7945" width="4.5703125" style="10" customWidth="1"/>
    <col min="7946" max="7946" width="9.5703125" style="10" customWidth="1"/>
    <col min="7947" max="7947" width="8.42578125" style="10" customWidth="1"/>
    <col min="7948" max="7951" width="7" style="10" customWidth="1"/>
    <col min="7952" max="7952" width="5.7109375" style="10" customWidth="1"/>
    <col min="7953" max="7953" width="22.42578125" style="10" customWidth="1"/>
    <col min="7954" max="7954" width="12.140625" style="10" customWidth="1"/>
    <col min="7955" max="7955" width="11.140625" style="10" customWidth="1"/>
    <col min="7956" max="8198" width="9" style="10"/>
    <col min="8199" max="8199" width="4" style="10" customWidth="1"/>
    <col min="8200" max="8200" width="19.140625" style="10" customWidth="1"/>
    <col min="8201" max="8201" width="4.5703125" style="10" customWidth="1"/>
    <col min="8202" max="8202" width="9.5703125" style="10" customWidth="1"/>
    <col min="8203" max="8203" width="8.42578125" style="10" customWidth="1"/>
    <col min="8204" max="8207" width="7" style="10" customWidth="1"/>
    <col min="8208" max="8208" width="5.7109375" style="10" customWidth="1"/>
    <col min="8209" max="8209" width="22.42578125" style="10" customWidth="1"/>
    <col min="8210" max="8210" width="12.140625" style="10" customWidth="1"/>
    <col min="8211" max="8211" width="11.140625" style="10" customWidth="1"/>
    <col min="8212" max="8454" width="9" style="10"/>
    <col min="8455" max="8455" width="4" style="10" customWidth="1"/>
    <col min="8456" max="8456" width="19.140625" style="10" customWidth="1"/>
    <col min="8457" max="8457" width="4.5703125" style="10" customWidth="1"/>
    <col min="8458" max="8458" width="9.5703125" style="10" customWidth="1"/>
    <col min="8459" max="8459" width="8.42578125" style="10" customWidth="1"/>
    <col min="8460" max="8463" width="7" style="10" customWidth="1"/>
    <col min="8464" max="8464" width="5.7109375" style="10" customWidth="1"/>
    <col min="8465" max="8465" width="22.42578125" style="10" customWidth="1"/>
    <col min="8466" max="8466" width="12.140625" style="10" customWidth="1"/>
    <col min="8467" max="8467" width="11.140625" style="10" customWidth="1"/>
    <col min="8468" max="8710" width="9" style="10"/>
    <col min="8711" max="8711" width="4" style="10" customWidth="1"/>
    <col min="8712" max="8712" width="19.140625" style="10" customWidth="1"/>
    <col min="8713" max="8713" width="4.5703125" style="10" customWidth="1"/>
    <col min="8714" max="8714" width="9.5703125" style="10" customWidth="1"/>
    <col min="8715" max="8715" width="8.42578125" style="10" customWidth="1"/>
    <col min="8716" max="8719" width="7" style="10" customWidth="1"/>
    <col min="8720" max="8720" width="5.7109375" style="10" customWidth="1"/>
    <col min="8721" max="8721" width="22.42578125" style="10" customWidth="1"/>
    <col min="8722" max="8722" width="12.140625" style="10" customWidth="1"/>
    <col min="8723" max="8723" width="11.140625" style="10" customWidth="1"/>
    <col min="8724" max="8966" width="9" style="10"/>
    <col min="8967" max="8967" width="4" style="10" customWidth="1"/>
    <col min="8968" max="8968" width="19.140625" style="10" customWidth="1"/>
    <col min="8969" max="8969" width="4.5703125" style="10" customWidth="1"/>
    <col min="8970" max="8970" width="9.5703125" style="10" customWidth="1"/>
    <col min="8971" max="8971" width="8.42578125" style="10" customWidth="1"/>
    <col min="8972" max="8975" width="7" style="10" customWidth="1"/>
    <col min="8976" max="8976" width="5.7109375" style="10" customWidth="1"/>
    <col min="8977" max="8977" width="22.42578125" style="10" customWidth="1"/>
    <col min="8978" max="8978" width="12.140625" style="10" customWidth="1"/>
    <col min="8979" max="8979" width="11.140625" style="10" customWidth="1"/>
    <col min="8980" max="9222" width="9" style="10"/>
    <col min="9223" max="9223" width="4" style="10" customWidth="1"/>
    <col min="9224" max="9224" width="19.140625" style="10" customWidth="1"/>
    <col min="9225" max="9225" width="4.5703125" style="10" customWidth="1"/>
    <col min="9226" max="9226" width="9.5703125" style="10" customWidth="1"/>
    <col min="9227" max="9227" width="8.42578125" style="10" customWidth="1"/>
    <col min="9228" max="9231" width="7" style="10" customWidth="1"/>
    <col min="9232" max="9232" width="5.7109375" style="10" customWidth="1"/>
    <col min="9233" max="9233" width="22.42578125" style="10" customWidth="1"/>
    <col min="9234" max="9234" width="12.140625" style="10" customWidth="1"/>
    <col min="9235" max="9235" width="11.140625" style="10" customWidth="1"/>
    <col min="9236" max="9478" width="9" style="10"/>
    <col min="9479" max="9479" width="4" style="10" customWidth="1"/>
    <col min="9480" max="9480" width="19.140625" style="10" customWidth="1"/>
    <col min="9481" max="9481" width="4.5703125" style="10" customWidth="1"/>
    <col min="9482" max="9482" width="9.5703125" style="10" customWidth="1"/>
    <col min="9483" max="9483" width="8.42578125" style="10" customWidth="1"/>
    <col min="9484" max="9487" width="7" style="10" customWidth="1"/>
    <col min="9488" max="9488" width="5.7109375" style="10" customWidth="1"/>
    <col min="9489" max="9489" width="22.42578125" style="10" customWidth="1"/>
    <col min="9490" max="9490" width="12.140625" style="10" customWidth="1"/>
    <col min="9491" max="9491" width="11.140625" style="10" customWidth="1"/>
    <col min="9492" max="9734" width="9" style="10"/>
    <col min="9735" max="9735" width="4" style="10" customWidth="1"/>
    <col min="9736" max="9736" width="19.140625" style="10" customWidth="1"/>
    <col min="9737" max="9737" width="4.5703125" style="10" customWidth="1"/>
    <col min="9738" max="9738" width="9.5703125" style="10" customWidth="1"/>
    <col min="9739" max="9739" width="8.42578125" style="10" customWidth="1"/>
    <col min="9740" max="9743" width="7" style="10" customWidth="1"/>
    <col min="9744" max="9744" width="5.7109375" style="10" customWidth="1"/>
    <col min="9745" max="9745" width="22.42578125" style="10" customWidth="1"/>
    <col min="9746" max="9746" width="12.140625" style="10" customWidth="1"/>
    <col min="9747" max="9747" width="11.140625" style="10" customWidth="1"/>
    <col min="9748" max="9990" width="9" style="10"/>
    <col min="9991" max="9991" width="4" style="10" customWidth="1"/>
    <col min="9992" max="9992" width="19.140625" style="10" customWidth="1"/>
    <col min="9993" max="9993" width="4.5703125" style="10" customWidth="1"/>
    <col min="9994" max="9994" width="9.5703125" style="10" customWidth="1"/>
    <col min="9995" max="9995" width="8.42578125" style="10" customWidth="1"/>
    <col min="9996" max="9999" width="7" style="10" customWidth="1"/>
    <col min="10000" max="10000" width="5.7109375" style="10" customWidth="1"/>
    <col min="10001" max="10001" width="22.42578125" style="10" customWidth="1"/>
    <col min="10002" max="10002" width="12.140625" style="10" customWidth="1"/>
    <col min="10003" max="10003" width="11.140625" style="10" customWidth="1"/>
    <col min="10004" max="10246" width="9" style="10"/>
    <col min="10247" max="10247" width="4" style="10" customWidth="1"/>
    <col min="10248" max="10248" width="19.140625" style="10" customWidth="1"/>
    <col min="10249" max="10249" width="4.5703125" style="10" customWidth="1"/>
    <col min="10250" max="10250" width="9.5703125" style="10" customWidth="1"/>
    <col min="10251" max="10251" width="8.42578125" style="10" customWidth="1"/>
    <col min="10252" max="10255" width="7" style="10" customWidth="1"/>
    <col min="10256" max="10256" width="5.7109375" style="10" customWidth="1"/>
    <col min="10257" max="10257" width="22.42578125" style="10" customWidth="1"/>
    <col min="10258" max="10258" width="12.140625" style="10" customWidth="1"/>
    <col min="10259" max="10259" width="11.140625" style="10" customWidth="1"/>
    <col min="10260" max="10502" width="9" style="10"/>
    <col min="10503" max="10503" width="4" style="10" customWidth="1"/>
    <col min="10504" max="10504" width="19.140625" style="10" customWidth="1"/>
    <col min="10505" max="10505" width="4.5703125" style="10" customWidth="1"/>
    <col min="10506" max="10506" width="9.5703125" style="10" customWidth="1"/>
    <col min="10507" max="10507" width="8.42578125" style="10" customWidth="1"/>
    <col min="10508" max="10511" width="7" style="10" customWidth="1"/>
    <col min="10512" max="10512" width="5.7109375" style="10" customWidth="1"/>
    <col min="10513" max="10513" width="22.42578125" style="10" customWidth="1"/>
    <col min="10514" max="10514" width="12.140625" style="10" customWidth="1"/>
    <col min="10515" max="10515" width="11.140625" style="10" customWidth="1"/>
    <col min="10516" max="10758" width="9" style="10"/>
    <col min="10759" max="10759" width="4" style="10" customWidth="1"/>
    <col min="10760" max="10760" width="19.140625" style="10" customWidth="1"/>
    <col min="10761" max="10761" width="4.5703125" style="10" customWidth="1"/>
    <col min="10762" max="10762" width="9.5703125" style="10" customWidth="1"/>
    <col min="10763" max="10763" width="8.42578125" style="10" customWidth="1"/>
    <col min="10764" max="10767" width="7" style="10" customWidth="1"/>
    <col min="10768" max="10768" width="5.7109375" style="10" customWidth="1"/>
    <col min="10769" max="10769" width="22.42578125" style="10" customWidth="1"/>
    <col min="10770" max="10770" width="12.140625" style="10" customWidth="1"/>
    <col min="10771" max="10771" width="11.140625" style="10" customWidth="1"/>
    <col min="10772" max="11014" width="9" style="10"/>
    <col min="11015" max="11015" width="4" style="10" customWidth="1"/>
    <col min="11016" max="11016" width="19.140625" style="10" customWidth="1"/>
    <col min="11017" max="11017" width="4.5703125" style="10" customWidth="1"/>
    <col min="11018" max="11018" width="9.5703125" style="10" customWidth="1"/>
    <col min="11019" max="11019" width="8.42578125" style="10" customWidth="1"/>
    <col min="11020" max="11023" width="7" style="10" customWidth="1"/>
    <col min="11024" max="11024" width="5.7109375" style="10" customWidth="1"/>
    <col min="11025" max="11025" width="22.42578125" style="10" customWidth="1"/>
    <col min="11026" max="11026" width="12.140625" style="10" customWidth="1"/>
    <col min="11027" max="11027" width="11.140625" style="10" customWidth="1"/>
    <col min="11028" max="11270" width="9" style="10"/>
    <col min="11271" max="11271" width="4" style="10" customWidth="1"/>
    <col min="11272" max="11272" width="19.140625" style="10" customWidth="1"/>
    <col min="11273" max="11273" width="4.5703125" style="10" customWidth="1"/>
    <col min="11274" max="11274" width="9.5703125" style="10" customWidth="1"/>
    <col min="11275" max="11275" width="8.42578125" style="10" customWidth="1"/>
    <col min="11276" max="11279" width="7" style="10" customWidth="1"/>
    <col min="11280" max="11280" width="5.7109375" style="10" customWidth="1"/>
    <col min="11281" max="11281" width="22.42578125" style="10" customWidth="1"/>
    <col min="11282" max="11282" width="12.140625" style="10" customWidth="1"/>
    <col min="11283" max="11283" width="11.140625" style="10" customWidth="1"/>
    <col min="11284" max="11526" width="9" style="10"/>
    <col min="11527" max="11527" width="4" style="10" customWidth="1"/>
    <col min="11528" max="11528" width="19.140625" style="10" customWidth="1"/>
    <col min="11529" max="11529" width="4.5703125" style="10" customWidth="1"/>
    <col min="11530" max="11530" width="9.5703125" style="10" customWidth="1"/>
    <col min="11531" max="11531" width="8.42578125" style="10" customWidth="1"/>
    <col min="11532" max="11535" width="7" style="10" customWidth="1"/>
    <col min="11536" max="11536" width="5.7109375" style="10" customWidth="1"/>
    <col min="11537" max="11537" width="22.42578125" style="10" customWidth="1"/>
    <col min="11538" max="11538" width="12.140625" style="10" customWidth="1"/>
    <col min="11539" max="11539" width="11.140625" style="10" customWidth="1"/>
    <col min="11540" max="11782" width="9" style="10"/>
    <col min="11783" max="11783" width="4" style="10" customWidth="1"/>
    <col min="11784" max="11784" width="19.140625" style="10" customWidth="1"/>
    <col min="11785" max="11785" width="4.5703125" style="10" customWidth="1"/>
    <col min="11786" max="11786" width="9.5703125" style="10" customWidth="1"/>
    <col min="11787" max="11787" width="8.42578125" style="10" customWidth="1"/>
    <col min="11788" max="11791" width="7" style="10" customWidth="1"/>
    <col min="11792" max="11792" width="5.7109375" style="10" customWidth="1"/>
    <col min="11793" max="11793" width="22.42578125" style="10" customWidth="1"/>
    <col min="11794" max="11794" width="12.140625" style="10" customWidth="1"/>
    <col min="11795" max="11795" width="11.140625" style="10" customWidth="1"/>
    <col min="11796" max="12038" width="9" style="10"/>
    <col min="12039" max="12039" width="4" style="10" customWidth="1"/>
    <col min="12040" max="12040" width="19.140625" style="10" customWidth="1"/>
    <col min="12041" max="12041" width="4.5703125" style="10" customWidth="1"/>
    <col min="12042" max="12042" width="9.5703125" style="10" customWidth="1"/>
    <col min="12043" max="12043" width="8.42578125" style="10" customWidth="1"/>
    <col min="12044" max="12047" width="7" style="10" customWidth="1"/>
    <col min="12048" max="12048" width="5.7109375" style="10" customWidth="1"/>
    <col min="12049" max="12049" width="22.42578125" style="10" customWidth="1"/>
    <col min="12050" max="12050" width="12.140625" style="10" customWidth="1"/>
    <col min="12051" max="12051" width="11.140625" style="10" customWidth="1"/>
    <col min="12052" max="12294" width="9" style="10"/>
    <col min="12295" max="12295" width="4" style="10" customWidth="1"/>
    <col min="12296" max="12296" width="19.140625" style="10" customWidth="1"/>
    <col min="12297" max="12297" width="4.5703125" style="10" customWidth="1"/>
    <col min="12298" max="12298" width="9.5703125" style="10" customWidth="1"/>
    <col min="12299" max="12299" width="8.42578125" style="10" customWidth="1"/>
    <col min="12300" max="12303" width="7" style="10" customWidth="1"/>
    <col min="12304" max="12304" width="5.7109375" style="10" customWidth="1"/>
    <col min="12305" max="12305" width="22.42578125" style="10" customWidth="1"/>
    <col min="12306" max="12306" width="12.140625" style="10" customWidth="1"/>
    <col min="12307" max="12307" width="11.140625" style="10" customWidth="1"/>
    <col min="12308" max="12550" width="9" style="10"/>
    <col min="12551" max="12551" width="4" style="10" customWidth="1"/>
    <col min="12552" max="12552" width="19.140625" style="10" customWidth="1"/>
    <col min="12553" max="12553" width="4.5703125" style="10" customWidth="1"/>
    <col min="12554" max="12554" width="9.5703125" style="10" customWidth="1"/>
    <col min="12555" max="12555" width="8.42578125" style="10" customWidth="1"/>
    <col min="12556" max="12559" width="7" style="10" customWidth="1"/>
    <col min="12560" max="12560" width="5.7109375" style="10" customWidth="1"/>
    <col min="12561" max="12561" width="22.42578125" style="10" customWidth="1"/>
    <col min="12562" max="12562" width="12.140625" style="10" customWidth="1"/>
    <col min="12563" max="12563" width="11.140625" style="10" customWidth="1"/>
    <col min="12564" max="12806" width="9" style="10"/>
    <col min="12807" max="12807" width="4" style="10" customWidth="1"/>
    <col min="12808" max="12808" width="19.140625" style="10" customWidth="1"/>
    <col min="12809" max="12809" width="4.5703125" style="10" customWidth="1"/>
    <col min="12810" max="12810" width="9.5703125" style="10" customWidth="1"/>
    <col min="12811" max="12811" width="8.42578125" style="10" customWidth="1"/>
    <col min="12812" max="12815" width="7" style="10" customWidth="1"/>
    <col min="12816" max="12816" width="5.7109375" style="10" customWidth="1"/>
    <col min="12817" max="12817" width="22.42578125" style="10" customWidth="1"/>
    <col min="12818" max="12818" width="12.140625" style="10" customWidth="1"/>
    <col min="12819" max="12819" width="11.140625" style="10" customWidth="1"/>
    <col min="12820" max="13062" width="9" style="10"/>
    <col min="13063" max="13063" width="4" style="10" customWidth="1"/>
    <col min="13064" max="13064" width="19.140625" style="10" customWidth="1"/>
    <col min="13065" max="13065" width="4.5703125" style="10" customWidth="1"/>
    <col min="13066" max="13066" width="9.5703125" style="10" customWidth="1"/>
    <col min="13067" max="13067" width="8.42578125" style="10" customWidth="1"/>
    <col min="13068" max="13071" width="7" style="10" customWidth="1"/>
    <col min="13072" max="13072" width="5.7109375" style="10" customWidth="1"/>
    <col min="13073" max="13073" width="22.42578125" style="10" customWidth="1"/>
    <col min="13074" max="13074" width="12.140625" style="10" customWidth="1"/>
    <col min="13075" max="13075" width="11.140625" style="10" customWidth="1"/>
    <col min="13076" max="13318" width="9" style="10"/>
    <col min="13319" max="13319" width="4" style="10" customWidth="1"/>
    <col min="13320" max="13320" width="19.140625" style="10" customWidth="1"/>
    <col min="13321" max="13321" width="4.5703125" style="10" customWidth="1"/>
    <col min="13322" max="13322" width="9.5703125" style="10" customWidth="1"/>
    <col min="13323" max="13323" width="8.42578125" style="10" customWidth="1"/>
    <col min="13324" max="13327" width="7" style="10" customWidth="1"/>
    <col min="13328" max="13328" width="5.7109375" style="10" customWidth="1"/>
    <col min="13329" max="13329" width="22.42578125" style="10" customWidth="1"/>
    <col min="13330" max="13330" width="12.140625" style="10" customWidth="1"/>
    <col min="13331" max="13331" width="11.140625" style="10" customWidth="1"/>
    <col min="13332" max="13574" width="9" style="10"/>
    <col min="13575" max="13575" width="4" style="10" customWidth="1"/>
    <col min="13576" max="13576" width="19.140625" style="10" customWidth="1"/>
    <col min="13577" max="13577" width="4.5703125" style="10" customWidth="1"/>
    <col min="13578" max="13578" width="9.5703125" style="10" customWidth="1"/>
    <col min="13579" max="13579" width="8.42578125" style="10" customWidth="1"/>
    <col min="13580" max="13583" width="7" style="10" customWidth="1"/>
    <col min="13584" max="13584" width="5.7109375" style="10" customWidth="1"/>
    <col min="13585" max="13585" width="22.42578125" style="10" customWidth="1"/>
    <col min="13586" max="13586" width="12.140625" style="10" customWidth="1"/>
    <col min="13587" max="13587" width="11.140625" style="10" customWidth="1"/>
    <col min="13588" max="13830" width="9" style="10"/>
    <col min="13831" max="13831" width="4" style="10" customWidth="1"/>
    <col min="13832" max="13832" width="19.140625" style="10" customWidth="1"/>
    <col min="13833" max="13833" width="4.5703125" style="10" customWidth="1"/>
    <col min="13834" max="13834" width="9.5703125" style="10" customWidth="1"/>
    <col min="13835" max="13835" width="8.42578125" style="10" customWidth="1"/>
    <col min="13836" max="13839" width="7" style="10" customWidth="1"/>
    <col min="13840" max="13840" width="5.7109375" style="10" customWidth="1"/>
    <col min="13841" max="13841" width="22.42578125" style="10" customWidth="1"/>
    <col min="13842" max="13842" width="12.140625" style="10" customWidth="1"/>
    <col min="13843" max="13843" width="11.140625" style="10" customWidth="1"/>
    <col min="13844" max="14086" width="9" style="10"/>
    <col min="14087" max="14087" width="4" style="10" customWidth="1"/>
    <col min="14088" max="14088" width="19.140625" style="10" customWidth="1"/>
    <col min="14089" max="14089" width="4.5703125" style="10" customWidth="1"/>
    <col min="14090" max="14090" width="9.5703125" style="10" customWidth="1"/>
    <col min="14091" max="14091" width="8.42578125" style="10" customWidth="1"/>
    <col min="14092" max="14095" width="7" style="10" customWidth="1"/>
    <col min="14096" max="14096" width="5.7109375" style="10" customWidth="1"/>
    <col min="14097" max="14097" width="22.42578125" style="10" customWidth="1"/>
    <col min="14098" max="14098" width="12.140625" style="10" customWidth="1"/>
    <col min="14099" max="14099" width="11.140625" style="10" customWidth="1"/>
    <col min="14100" max="14342" width="9" style="10"/>
    <col min="14343" max="14343" width="4" style="10" customWidth="1"/>
    <col min="14344" max="14344" width="19.140625" style="10" customWidth="1"/>
    <col min="14345" max="14345" width="4.5703125" style="10" customWidth="1"/>
    <col min="14346" max="14346" width="9.5703125" style="10" customWidth="1"/>
    <col min="14347" max="14347" width="8.42578125" style="10" customWidth="1"/>
    <col min="14348" max="14351" width="7" style="10" customWidth="1"/>
    <col min="14352" max="14352" width="5.7109375" style="10" customWidth="1"/>
    <col min="14353" max="14353" width="22.42578125" style="10" customWidth="1"/>
    <col min="14354" max="14354" width="12.140625" style="10" customWidth="1"/>
    <col min="14355" max="14355" width="11.140625" style="10" customWidth="1"/>
    <col min="14356" max="14598" width="9" style="10"/>
    <col min="14599" max="14599" width="4" style="10" customWidth="1"/>
    <col min="14600" max="14600" width="19.140625" style="10" customWidth="1"/>
    <col min="14601" max="14601" width="4.5703125" style="10" customWidth="1"/>
    <col min="14602" max="14602" width="9.5703125" style="10" customWidth="1"/>
    <col min="14603" max="14603" width="8.42578125" style="10" customWidth="1"/>
    <col min="14604" max="14607" width="7" style="10" customWidth="1"/>
    <col min="14608" max="14608" width="5.7109375" style="10" customWidth="1"/>
    <col min="14609" max="14609" width="22.42578125" style="10" customWidth="1"/>
    <col min="14610" max="14610" width="12.140625" style="10" customWidth="1"/>
    <col min="14611" max="14611" width="11.140625" style="10" customWidth="1"/>
    <col min="14612" max="14854" width="9" style="10"/>
    <col min="14855" max="14855" width="4" style="10" customWidth="1"/>
    <col min="14856" max="14856" width="19.140625" style="10" customWidth="1"/>
    <col min="14857" max="14857" width="4.5703125" style="10" customWidth="1"/>
    <col min="14858" max="14858" width="9.5703125" style="10" customWidth="1"/>
    <col min="14859" max="14859" width="8.42578125" style="10" customWidth="1"/>
    <col min="14860" max="14863" width="7" style="10" customWidth="1"/>
    <col min="14864" max="14864" width="5.7109375" style="10" customWidth="1"/>
    <col min="14865" max="14865" width="22.42578125" style="10" customWidth="1"/>
    <col min="14866" max="14866" width="12.140625" style="10" customWidth="1"/>
    <col min="14867" max="14867" width="11.140625" style="10" customWidth="1"/>
    <col min="14868" max="15110" width="9" style="10"/>
    <col min="15111" max="15111" width="4" style="10" customWidth="1"/>
    <col min="15112" max="15112" width="19.140625" style="10" customWidth="1"/>
    <col min="15113" max="15113" width="4.5703125" style="10" customWidth="1"/>
    <col min="15114" max="15114" width="9.5703125" style="10" customWidth="1"/>
    <col min="15115" max="15115" width="8.42578125" style="10" customWidth="1"/>
    <col min="15116" max="15119" width="7" style="10" customWidth="1"/>
    <col min="15120" max="15120" width="5.7109375" style="10" customWidth="1"/>
    <col min="15121" max="15121" width="22.42578125" style="10" customWidth="1"/>
    <col min="15122" max="15122" width="12.140625" style="10" customWidth="1"/>
    <col min="15123" max="15123" width="11.140625" style="10" customWidth="1"/>
    <col min="15124" max="15366" width="9" style="10"/>
    <col min="15367" max="15367" width="4" style="10" customWidth="1"/>
    <col min="15368" max="15368" width="19.140625" style="10" customWidth="1"/>
    <col min="15369" max="15369" width="4.5703125" style="10" customWidth="1"/>
    <col min="15370" max="15370" width="9.5703125" style="10" customWidth="1"/>
    <col min="15371" max="15371" width="8.42578125" style="10" customWidth="1"/>
    <col min="15372" max="15375" width="7" style="10" customWidth="1"/>
    <col min="15376" max="15376" width="5.7109375" style="10" customWidth="1"/>
    <col min="15377" max="15377" width="22.42578125" style="10" customWidth="1"/>
    <col min="15378" max="15378" width="12.140625" style="10" customWidth="1"/>
    <col min="15379" max="15379" width="11.140625" style="10" customWidth="1"/>
    <col min="15380" max="15622" width="9" style="10"/>
    <col min="15623" max="15623" width="4" style="10" customWidth="1"/>
    <col min="15624" max="15624" width="19.140625" style="10" customWidth="1"/>
    <col min="15625" max="15625" width="4.5703125" style="10" customWidth="1"/>
    <col min="15626" max="15626" width="9.5703125" style="10" customWidth="1"/>
    <col min="15627" max="15627" width="8.42578125" style="10" customWidth="1"/>
    <col min="15628" max="15631" width="7" style="10" customWidth="1"/>
    <col min="15632" max="15632" width="5.7109375" style="10" customWidth="1"/>
    <col min="15633" max="15633" width="22.42578125" style="10" customWidth="1"/>
    <col min="15634" max="15634" width="12.140625" style="10" customWidth="1"/>
    <col min="15635" max="15635" width="11.140625" style="10" customWidth="1"/>
    <col min="15636" max="15878" width="9" style="10"/>
    <col min="15879" max="15879" width="4" style="10" customWidth="1"/>
    <col min="15880" max="15880" width="19.140625" style="10" customWidth="1"/>
    <col min="15881" max="15881" width="4.5703125" style="10" customWidth="1"/>
    <col min="15882" max="15882" width="9.5703125" style="10" customWidth="1"/>
    <col min="15883" max="15883" width="8.42578125" style="10" customWidth="1"/>
    <col min="15884" max="15887" width="7" style="10" customWidth="1"/>
    <col min="15888" max="15888" width="5.7109375" style="10" customWidth="1"/>
    <col min="15889" max="15889" width="22.42578125" style="10" customWidth="1"/>
    <col min="15890" max="15890" width="12.140625" style="10" customWidth="1"/>
    <col min="15891" max="15891" width="11.140625" style="10" customWidth="1"/>
    <col min="15892" max="16134" width="9" style="10"/>
    <col min="16135" max="16135" width="4" style="10" customWidth="1"/>
    <col min="16136" max="16136" width="19.140625" style="10" customWidth="1"/>
    <col min="16137" max="16137" width="4.5703125" style="10" customWidth="1"/>
    <col min="16138" max="16138" width="9.5703125" style="10" customWidth="1"/>
    <col min="16139" max="16139" width="8.42578125" style="10" customWidth="1"/>
    <col min="16140" max="16143" width="7" style="10" customWidth="1"/>
    <col min="16144" max="16144" width="5.7109375" style="10" customWidth="1"/>
    <col min="16145" max="16145" width="22.42578125" style="10" customWidth="1"/>
    <col min="16146" max="16146" width="12.140625" style="10" customWidth="1"/>
    <col min="16147" max="16147" width="11.140625" style="10" customWidth="1"/>
    <col min="16148" max="16384" width="9" style="10"/>
  </cols>
  <sheetData>
    <row r="1" spans="1:22">
      <c r="A1" s="170" t="s">
        <v>0</v>
      </c>
      <c r="B1" s="170"/>
      <c r="C1" s="170"/>
      <c r="D1" s="170"/>
      <c r="E1" s="170"/>
      <c r="F1" s="170"/>
      <c r="G1" s="170"/>
      <c r="H1" s="170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2">
      <c r="A2" s="171" t="s">
        <v>680</v>
      </c>
      <c r="B2" s="171"/>
      <c r="C2" s="171"/>
      <c r="D2" s="171"/>
      <c r="E2" s="171"/>
      <c r="F2" s="171"/>
      <c r="G2" s="171"/>
      <c r="H2" s="171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/>
    </row>
    <row r="3" spans="1:22" s="44" customFormat="1">
      <c r="A3" s="172" t="s">
        <v>1</v>
      </c>
      <c r="B3" s="172" t="s">
        <v>2</v>
      </c>
      <c r="C3" s="172" t="s">
        <v>3</v>
      </c>
      <c r="D3" s="172"/>
      <c r="E3" s="172"/>
      <c r="F3" s="173" t="s">
        <v>607</v>
      </c>
      <c r="G3" s="174"/>
      <c r="H3" s="174"/>
      <c r="I3" s="174"/>
      <c r="J3" s="175"/>
      <c r="K3" s="176" t="s">
        <v>4</v>
      </c>
      <c r="L3" s="178" t="s">
        <v>5</v>
      </c>
      <c r="M3" s="173" t="s">
        <v>606</v>
      </c>
      <c r="N3" s="174"/>
      <c r="O3" s="174"/>
      <c r="P3" s="174"/>
      <c r="Q3" s="175"/>
      <c r="R3" s="176" t="s">
        <v>4</v>
      </c>
      <c r="S3" s="178" t="s">
        <v>5</v>
      </c>
      <c r="T3" s="176" t="s">
        <v>6</v>
      </c>
      <c r="U3" s="172" t="s">
        <v>7</v>
      </c>
      <c r="V3" s="172"/>
    </row>
    <row r="4" spans="1:22">
      <c r="A4" s="172"/>
      <c r="B4" s="172"/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608</v>
      </c>
      <c r="I4" s="8" t="s">
        <v>609</v>
      </c>
      <c r="J4" s="9" t="s">
        <v>13</v>
      </c>
      <c r="K4" s="177"/>
      <c r="L4" s="172"/>
      <c r="M4" s="8" t="s">
        <v>11</v>
      </c>
      <c r="N4" s="8" t="s">
        <v>12</v>
      </c>
      <c r="O4" s="8" t="s">
        <v>608</v>
      </c>
      <c r="P4" s="8" t="s">
        <v>609</v>
      </c>
      <c r="Q4" s="9" t="s">
        <v>13</v>
      </c>
      <c r="R4" s="177"/>
      <c r="S4" s="172"/>
      <c r="T4" s="177"/>
      <c r="U4" s="8" t="s">
        <v>14</v>
      </c>
      <c r="V4" s="8" t="s">
        <v>15</v>
      </c>
    </row>
    <row r="5" spans="1:22" s="18" customFormat="1" ht="18.75" customHeight="1">
      <c r="A5" s="11">
        <v>1</v>
      </c>
      <c r="B5" s="12" t="s">
        <v>16</v>
      </c>
      <c r="C5" s="13" t="s">
        <v>17</v>
      </c>
      <c r="D5" s="13" t="s">
        <v>18</v>
      </c>
      <c r="E5" s="13" t="s">
        <v>19</v>
      </c>
      <c r="F5" s="37">
        <v>73</v>
      </c>
      <c r="G5" s="37">
        <v>301</v>
      </c>
      <c r="H5" s="37">
        <v>118</v>
      </c>
      <c r="I5" s="37">
        <v>0</v>
      </c>
      <c r="J5" s="14">
        <f t="shared" ref="J5:J37" si="0">SUM(F5:H5)</f>
        <v>492</v>
      </c>
      <c r="K5" s="42">
        <v>20</v>
      </c>
      <c r="L5" s="39">
        <v>31</v>
      </c>
      <c r="M5" s="45">
        <v>75</v>
      </c>
      <c r="N5" s="45">
        <v>290</v>
      </c>
      <c r="O5" s="45">
        <v>108</v>
      </c>
      <c r="P5" s="45">
        <v>0</v>
      </c>
      <c r="Q5" s="163">
        <v>473</v>
      </c>
      <c r="R5" s="46">
        <v>20</v>
      </c>
      <c r="S5" s="41">
        <v>30</v>
      </c>
      <c r="T5" s="15" t="s">
        <v>20</v>
      </c>
      <c r="U5" s="16" t="s">
        <v>21</v>
      </c>
      <c r="V5" s="17">
        <v>77355500</v>
      </c>
    </row>
    <row r="6" spans="1:22" s="18" customFormat="1" ht="18.75" customHeight="1">
      <c r="A6" s="11">
        <v>2</v>
      </c>
      <c r="B6" s="12" t="s">
        <v>22</v>
      </c>
      <c r="C6" s="13" t="s">
        <v>23</v>
      </c>
      <c r="D6" s="13" t="s">
        <v>18</v>
      </c>
      <c r="E6" s="13" t="s">
        <v>19</v>
      </c>
      <c r="F6" s="37">
        <v>0</v>
      </c>
      <c r="G6" s="37">
        <v>253</v>
      </c>
      <c r="H6" s="37">
        <v>0</v>
      </c>
      <c r="I6" s="37">
        <v>0</v>
      </c>
      <c r="J6" s="14">
        <f t="shared" si="0"/>
        <v>253</v>
      </c>
      <c r="K6" s="42">
        <v>7</v>
      </c>
      <c r="L6" s="39">
        <v>10</v>
      </c>
      <c r="M6" s="45">
        <v>0</v>
      </c>
      <c r="N6" s="45">
        <v>257</v>
      </c>
      <c r="O6" s="45">
        <v>0</v>
      </c>
      <c r="P6" s="45">
        <v>0</v>
      </c>
      <c r="Q6" s="163">
        <v>257</v>
      </c>
      <c r="R6" s="46">
        <v>8</v>
      </c>
      <c r="S6" s="41">
        <v>9</v>
      </c>
      <c r="T6" s="15" t="s">
        <v>24</v>
      </c>
      <c r="U6" s="16" t="s">
        <v>25</v>
      </c>
      <c r="V6" s="17">
        <v>77211221</v>
      </c>
    </row>
    <row r="7" spans="1:22" s="18" customFormat="1" ht="18.75" customHeight="1">
      <c r="A7" s="11">
        <v>3</v>
      </c>
      <c r="B7" s="12" t="s">
        <v>26</v>
      </c>
      <c r="C7" s="13" t="s">
        <v>27</v>
      </c>
      <c r="D7" s="13" t="s">
        <v>18</v>
      </c>
      <c r="E7" s="13" t="s">
        <v>19</v>
      </c>
      <c r="F7" s="37">
        <v>52</v>
      </c>
      <c r="G7" s="37">
        <v>89</v>
      </c>
      <c r="H7" s="37">
        <v>0</v>
      </c>
      <c r="I7" s="37">
        <v>0</v>
      </c>
      <c r="J7" s="14">
        <f t="shared" si="0"/>
        <v>141</v>
      </c>
      <c r="K7" s="42">
        <v>9</v>
      </c>
      <c r="L7" s="39">
        <v>10</v>
      </c>
      <c r="M7" s="45">
        <v>55</v>
      </c>
      <c r="N7" s="45">
        <v>88</v>
      </c>
      <c r="O7" s="45">
        <v>0</v>
      </c>
      <c r="P7" s="45">
        <v>0</v>
      </c>
      <c r="Q7" s="163">
        <v>143</v>
      </c>
      <c r="R7" s="46">
        <v>9</v>
      </c>
      <c r="S7" s="41">
        <v>8</v>
      </c>
      <c r="T7" s="15" t="s">
        <v>28</v>
      </c>
      <c r="U7" s="16" t="s">
        <v>29</v>
      </c>
      <c r="V7" s="17">
        <v>77355598</v>
      </c>
    </row>
    <row r="8" spans="1:22" s="18" customFormat="1" ht="18.75" customHeight="1">
      <c r="A8" s="11">
        <v>4</v>
      </c>
      <c r="B8" s="12" t="s">
        <v>30</v>
      </c>
      <c r="C8" s="13" t="s">
        <v>31</v>
      </c>
      <c r="D8" s="13" t="s">
        <v>18</v>
      </c>
      <c r="E8" s="13" t="s">
        <v>19</v>
      </c>
      <c r="F8" s="37">
        <v>0</v>
      </c>
      <c r="G8" s="37">
        <v>14</v>
      </c>
      <c r="H8" s="37">
        <v>0</v>
      </c>
      <c r="I8" s="37">
        <v>0</v>
      </c>
      <c r="J8" s="14">
        <f t="shared" si="0"/>
        <v>14</v>
      </c>
      <c r="K8" s="42">
        <v>4</v>
      </c>
      <c r="L8" s="39">
        <v>5</v>
      </c>
      <c r="M8" s="45">
        <v>0</v>
      </c>
      <c r="N8" s="45">
        <v>13</v>
      </c>
      <c r="O8" s="45">
        <v>0</v>
      </c>
      <c r="P8" s="45">
        <v>0</v>
      </c>
      <c r="Q8" s="163">
        <v>13</v>
      </c>
      <c r="R8" s="46">
        <v>4</v>
      </c>
      <c r="S8" s="41">
        <v>1</v>
      </c>
      <c r="T8" s="15" t="s">
        <v>32</v>
      </c>
      <c r="U8" s="19" t="s">
        <v>33</v>
      </c>
      <c r="V8" s="17">
        <v>77211434</v>
      </c>
    </row>
    <row r="9" spans="1:22" s="18" customFormat="1" ht="18.75" customHeight="1">
      <c r="A9" s="11">
        <v>5</v>
      </c>
      <c r="B9" s="12" t="s">
        <v>34</v>
      </c>
      <c r="C9" s="13" t="s">
        <v>35</v>
      </c>
      <c r="D9" s="13" t="s">
        <v>36</v>
      </c>
      <c r="E9" s="13" t="s">
        <v>19</v>
      </c>
      <c r="F9" s="37">
        <v>22</v>
      </c>
      <c r="G9" s="37">
        <v>40</v>
      </c>
      <c r="H9" s="37">
        <v>0</v>
      </c>
      <c r="I9" s="37">
        <v>0</v>
      </c>
      <c r="J9" s="14">
        <f t="shared" si="0"/>
        <v>62</v>
      </c>
      <c r="K9" s="42">
        <v>9</v>
      </c>
      <c r="L9" s="39">
        <v>5</v>
      </c>
      <c r="M9" s="45">
        <v>23</v>
      </c>
      <c r="N9" s="45">
        <v>38</v>
      </c>
      <c r="O9" s="45">
        <v>0</v>
      </c>
      <c r="P9" s="45">
        <v>0</v>
      </c>
      <c r="Q9" s="163">
        <v>61</v>
      </c>
      <c r="R9" s="46">
        <v>9</v>
      </c>
      <c r="S9" s="41">
        <v>5</v>
      </c>
      <c r="T9" s="15" t="s">
        <v>37</v>
      </c>
      <c r="U9" s="16" t="s">
        <v>38</v>
      </c>
      <c r="V9" s="17">
        <v>77280258</v>
      </c>
    </row>
    <row r="10" spans="1:22" s="18" customFormat="1" ht="18.75" customHeight="1">
      <c r="A10" s="11">
        <v>6</v>
      </c>
      <c r="B10" s="12" t="s">
        <v>39</v>
      </c>
      <c r="C10" s="13" t="s">
        <v>40</v>
      </c>
      <c r="D10" s="13" t="s">
        <v>36</v>
      </c>
      <c r="E10" s="13" t="s">
        <v>19</v>
      </c>
      <c r="F10" s="37">
        <v>8</v>
      </c>
      <c r="G10" s="37">
        <v>30</v>
      </c>
      <c r="H10" s="37">
        <v>0</v>
      </c>
      <c r="I10" s="37">
        <v>0</v>
      </c>
      <c r="J10" s="14">
        <f t="shared" si="0"/>
        <v>38</v>
      </c>
      <c r="K10" s="42">
        <v>8</v>
      </c>
      <c r="L10" s="39">
        <v>4</v>
      </c>
      <c r="M10" s="45">
        <v>7</v>
      </c>
      <c r="N10" s="45">
        <v>30</v>
      </c>
      <c r="O10" s="45">
        <v>0</v>
      </c>
      <c r="P10" s="45">
        <v>0</v>
      </c>
      <c r="Q10" s="163">
        <v>37</v>
      </c>
      <c r="R10" s="46">
        <v>8</v>
      </c>
      <c r="S10" s="41">
        <v>4</v>
      </c>
      <c r="T10" s="15" t="s">
        <v>41</v>
      </c>
      <c r="U10" s="16" t="s">
        <v>42</v>
      </c>
      <c r="V10" s="17">
        <v>77222267</v>
      </c>
    </row>
    <row r="11" spans="1:22" s="18" customFormat="1" ht="18.75" customHeight="1">
      <c r="A11" s="11">
        <v>7</v>
      </c>
      <c r="B11" s="12" t="s">
        <v>43</v>
      </c>
      <c r="C11" s="13" t="s">
        <v>44</v>
      </c>
      <c r="D11" s="13" t="s">
        <v>45</v>
      </c>
      <c r="E11" s="13" t="s">
        <v>19</v>
      </c>
      <c r="F11" s="37">
        <v>0</v>
      </c>
      <c r="G11" s="37">
        <v>20</v>
      </c>
      <c r="H11" s="37">
        <v>0</v>
      </c>
      <c r="I11" s="37">
        <v>0</v>
      </c>
      <c r="J11" s="14">
        <f t="shared" si="0"/>
        <v>20</v>
      </c>
      <c r="K11" s="42">
        <v>6</v>
      </c>
      <c r="L11" s="39">
        <v>3</v>
      </c>
      <c r="M11" s="45">
        <v>0</v>
      </c>
      <c r="N11" s="45">
        <v>18</v>
      </c>
      <c r="O11" s="45">
        <v>0</v>
      </c>
      <c r="P11" s="45">
        <v>0</v>
      </c>
      <c r="Q11" s="163">
        <v>18</v>
      </c>
      <c r="R11" s="46">
        <v>6</v>
      </c>
      <c r="S11" s="41">
        <v>3</v>
      </c>
      <c r="T11" s="15" t="s">
        <v>46</v>
      </c>
      <c r="U11" s="16" t="s">
        <v>47</v>
      </c>
      <c r="V11" s="17">
        <v>77292475</v>
      </c>
    </row>
    <row r="12" spans="1:22" s="18" customFormat="1" ht="18.75" customHeight="1">
      <c r="A12" s="11">
        <v>8</v>
      </c>
      <c r="B12" s="12" t="s">
        <v>48</v>
      </c>
      <c r="C12" s="13" t="s">
        <v>49</v>
      </c>
      <c r="D12" s="13" t="s">
        <v>45</v>
      </c>
      <c r="E12" s="13" t="s">
        <v>19</v>
      </c>
      <c r="F12" s="37">
        <v>9</v>
      </c>
      <c r="G12" s="37">
        <v>49</v>
      </c>
      <c r="H12" s="37">
        <v>38</v>
      </c>
      <c r="I12" s="37">
        <v>0</v>
      </c>
      <c r="J12" s="14">
        <f t="shared" si="0"/>
        <v>96</v>
      </c>
      <c r="K12" s="42">
        <v>11</v>
      </c>
      <c r="L12" s="39">
        <v>11</v>
      </c>
      <c r="M12" s="45">
        <v>8</v>
      </c>
      <c r="N12" s="45">
        <v>50</v>
      </c>
      <c r="O12" s="45">
        <v>39</v>
      </c>
      <c r="P12" s="45">
        <v>0</v>
      </c>
      <c r="Q12" s="163">
        <v>97</v>
      </c>
      <c r="R12" s="46">
        <v>11</v>
      </c>
      <c r="S12" s="41">
        <v>8</v>
      </c>
      <c r="T12" s="15" t="s">
        <v>50</v>
      </c>
      <c r="U12" s="20" t="s">
        <v>51</v>
      </c>
      <c r="V12" s="17" t="s">
        <v>51</v>
      </c>
    </row>
    <row r="13" spans="1:22" s="18" customFormat="1" ht="18.75" customHeight="1">
      <c r="A13" s="11">
        <v>9</v>
      </c>
      <c r="B13" s="12" t="s">
        <v>52</v>
      </c>
      <c r="C13" s="13" t="s">
        <v>53</v>
      </c>
      <c r="D13" s="13" t="s">
        <v>54</v>
      </c>
      <c r="E13" s="13" t="s">
        <v>19</v>
      </c>
      <c r="F13" s="37">
        <v>85</v>
      </c>
      <c r="G13" s="37">
        <v>342</v>
      </c>
      <c r="H13" s="37">
        <v>149</v>
      </c>
      <c r="I13" s="37">
        <v>0</v>
      </c>
      <c r="J13" s="14">
        <f t="shared" si="0"/>
        <v>576</v>
      </c>
      <c r="K13" s="42">
        <v>19</v>
      </c>
      <c r="L13" s="39">
        <v>34</v>
      </c>
      <c r="M13" s="45">
        <v>86</v>
      </c>
      <c r="N13" s="45">
        <v>339</v>
      </c>
      <c r="O13" s="45">
        <v>149</v>
      </c>
      <c r="P13" s="45">
        <v>0</v>
      </c>
      <c r="Q13" s="163">
        <v>574</v>
      </c>
      <c r="R13" s="46">
        <v>22</v>
      </c>
      <c r="S13" s="41">
        <v>30</v>
      </c>
      <c r="T13" s="15" t="s">
        <v>55</v>
      </c>
      <c r="U13" s="20" t="s">
        <v>56</v>
      </c>
      <c r="V13" s="17">
        <v>77273501</v>
      </c>
    </row>
    <row r="14" spans="1:22" s="18" customFormat="1" ht="18.75" customHeight="1">
      <c r="A14" s="11">
        <v>10</v>
      </c>
      <c r="B14" s="12" t="s">
        <v>57</v>
      </c>
      <c r="C14" s="13" t="s">
        <v>58</v>
      </c>
      <c r="D14" s="13" t="s">
        <v>54</v>
      </c>
      <c r="E14" s="13" t="s">
        <v>19</v>
      </c>
      <c r="F14" s="37">
        <v>53</v>
      </c>
      <c r="G14" s="37">
        <v>166</v>
      </c>
      <c r="H14" s="37">
        <v>0</v>
      </c>
      <c r="I14" s="37">
        <v>0</v>
      </c>
      <c r="J14" s="14">
        <f t="shared" si="0"/>
        <v>219</v>
      </c>
      <c r="K14" s="42">
        <v>8</v>
      </c>
      <c r="L14" s="39">
        <v>11</v>
      </c>
      <c r="M14" s="45">
        <v>58</v>
      </c>
      <c r="N14" s="45">
        <v>166</v>
      </c>
      <c r="O14" s="45">
        <v>0</v>
      </c>
      <c r="P14" s="45">
        <v>0</v>
      </c>
      <c r="Q14" s="163">
        <v>224</v>
      </c>
      <c r="R14" s="46">
        <v>8</v>
      </c>
      <c r="S14" s="41">
        <v>9</v>
      </c>
      <c r="T14" s="15" t="s">
        <v>59</v>
      </c>
      <c r="U14" s="16" t="s">
        <v>60</v>
      </c>
      <c r="V14" s="17">
        <v>77282028</v>
      </c>
    </row>
    <row r="15" spans="1:22" s="18" customFormat="1" ht="18.75" customHeight="1">
      <c r="A15" s="11">
        <v>11</v>
      </c>
      <c r="B15" s="12" t="s">
        <v>61</v>
      </c>
      <c r="C15" s="13" t="s">
        <v>62</v>
      </c>
      <c r="D15" s="13" t="s">
        <v>54</v>
      </c>
      <c r="E15" s="13" t="s">
        <v>19</v>
      </c>
      <c r="F15" s="37">
        <v>65</v>
      </c>
      <c r="G15" s="37">
        <v>283</v>
      </c>
      <c r="H15" s="37">
        <v>169</v>
      </c>
      <c r="I15" s="37">
        <v>0</v>
      </c>
      <c r="J15" s="14">
        <f t="shared" si="0"/>
        <v>517</v>
      </c>
      <c r="K15" s="42">
        <v>16</v>
      </c>
      <c r="L15" s="39">
        <v>30</v>
      </c>
      <c r="M15" s="45">
        <v>66</v>
      </c>
      <c r="N15" s="45">
        <v>279</v>
      </c>
      <c r="O15" s="45">
        <v>167</v>
      </c>
      <c r="P15" s="45">
        <v>0</v>
      </c>
      <c r="Q15" s="163">
        <v>512</v>
      </c>
      <c r="R15" s="46">
        <v>21</v>
      </c>
      <c r="S15" s="41">
        <v>28</v>
      </c>
      <c r="T15" s="15" t="s">
        <v>63</v>
      </c>
      <c r="U15" s="16" t="s">
        <v>64</v>
      </c>
      <c r="V15" s="17">
        <v>77273855</v>
      </c>
    </row>
    <row r="16" spans="1:22" s="21" customFormat="1" ht="18.75" customHeight="1">
      <c r="A16" s="11">
        <v>12</v>
      </c>
      <c r="B16" s="12" t="s">
        <v>65</v>
      </c>
      <c r="C16" s="13" t="s">
        <v>66</v>
      </c>
      <c r="D16" s="13" t="s">
        <v>54</v>
      </c>
      <c r="E16" s="13" t="s">
        <v>19</v>
      </c>
      <c r="F16" s="37">
        <v>31</v>
      </c>
      <c r="G16" s="37">
        <v>110</v>
      </c>
      <c r="H16" s="37">
        <v>0</v>
      </c>
      <c r="I16" s="37">
        <v>0</v>
      </c>
      <c r="J16" s="14">
        <f t="shared" si="0"/>
        <v>141</v>
      </c>
      <c r="K16" s="42">
        <v>9</v>
      </c>
      <c r="L16" s="39">
        <v>10</v>
      </c>
      <c r="M16" s="45">
        <v>32</v>
      </c>
      <c r="N16" s="45">
        <v>108</v>
      </c>
      <c r="O16" s="45">
        <v>0</v>
      </c>
      <c r="P16" s="45">
        <v>0</v>
      </c>
      <c r="Q16" s="163">
        <v>140</v>
      </c>
      <c r="R16" s="46">
        <v>9</v>
      </c>
      <c r="S16" s="41">
        <v>10</v>
      </c>
      <c r="T16" s="15" t="s">
        <v>67</v>
      </c>
      <c r="U16" s="16" t="s">
        <v>68</v>
      </c>
      <c r="V16" s="17">
        <v>77922574</v>
      </c>
    </row>
    <row r="17" spans="1:22" s="21" customFormat="1" ht="18.75" hidden="1" customHeight="1">
      <c r="A17" s="11"/>
      <c r="B17" s="12"/>
      <c r="C17" s="13"/>
      <c r="D17" s="13"/>
      <c r="E17" s="13"/>
      <c r="F17" s="37"/>
      <c r="G17" s="37"/>
      <c r="H17" s="37"/>
      <c r="I17" s="37"/>
      <c r="J17" s="14"/>
      <c r="K17" s="42"/>
      <c r="L17" s="39"/>
      <c r="M17" s="45">
        <v>0</v>
      </c>
      <c r="N17" s="45">
        <v>0</v>
      </c>
      <c r="O17" s="45">
        <v>0</v>
      </c>
      <c r="P17" s="45">
        <v>0</v>
      </c>
      <c r="Q17" s="163">
        <v>0</v>
      </c>
      <c r="R17" s="46">
        <v>0</v>
      </c>
      <c r="S17" s="41">
        <v>0</v>
      </c>
      <c r="T17" s="15"/>
      <c r="U17" s="16"/>
      <c r="V17" s="17"/>
    </row>
    <row r="18" spans="1:22" s="21" customFormat="1" ht="18.75" customHeight="1">
      <c r="A18" s="11">
        <v>13</v>
      </c>
      <c r="B18" s="12" t="s">
        <v>69</v>
      </c>
      <c r="C18" s="13" t="s">
        <v>70</v>
      </c>
      <c r="D18" s="13" t="s">
        <v>71</v>
      </c>
      <c r="E18" s="13" t="s">
        <v>19</v>
      </c>
      <c r="F18" s="37">
        <v>27</v>
      </c>
      <c r="G18" s="37">
        <v>55</v>
      </c>
      <c r="H18" s="37">
        <v>0</v>
      </c>
      <c r="I18" s="37">
        <v>0</v>
      </c>
      <c r="J18" s="14">
        <f t="shared" si="0"/>
        <v>82</v>
      </c>
      <c r="K18" s="42">
        <v>9</v>
      </c>
      <c r="L18" s="39">
        <v>5</v>
      </c>
      <c r="M18" s="45">
        <v>28</v>
      </c>
      <c r="N18" s="45">
        <v>57</v>
      </c>
      <c r="O18" s="45">
        <v>0</v>
      </c>
      <c r="P18" s="45">
        <v>0</v>
      </c>
      <c r="Q18" s="163">
        <v>85</v>
      </c>
      <c r="R18" s="46">
        <v>9</v>
      </c>
      <c r="S18" s="41">
        <v>5</v>
      </c>
      <c r="T18" s="15" t="s">
        <v>72</v>
      </c>
      <c r="U18" s="16" t="s">
        <v>73</v>
      </c>
      <c r="V18" s="17" t="s">
        <v>74</v>
      </c>
    </row>
    <row r="19" spans="1:22" s="21" customFormat="1" ht="18.75" customHeight="1">
      <c r="A19" s="11">
        <v>14</v>
      </c>
      <c r="B19" s="12" t="s">
        <v>75</v>
      </c>
      <c r="C19" s="13" t="s">
        <v>76</v>
      </c>
      <c r="D19" s="13" t="s">
        <v>77</v>
      </c>
      <c r="E19" s="13" t="s">
        <v>19</v>
      </c>
      <c r="F19" s="37">
        <v>0</v>
      </c>
      <c r="G19" s="37">
        <v>21</v>
      </c>
      <c r="H19" s="37">
        <v>0</v>
      </c>
      <c r="I19" s="37">
        <v>0</v>
      </c>
      <c r="J19" s="14">
        <f t="shared" si="0"/>
        <v>21</v>
      </c>
      <c r="K19" s="42">
        <v>6</v>
      </c>
      <c r="L19" s="39">
        <v>3</v>
      </c>
      <c r="M19" s="45">
        <v>0</v>
      </c>
      <c r="N19" s="45">
        <v>20</v>
      </c>
      <c r="O19" s="45">
        <v>0</v>
      </c>
      <c r="P19" s="45">
        <v>0</v>
      </c>
      <c r="Q19" s="163">
        <v>20</v>
      </c>
      <c r="R19" s="46">
        <v>6</v>
      </c>
      <c r="S19" s="41">
        <v>2</v>
      </c>
      <c r="T19" s="15" t="s">
        <v>78</v>
      </c>
      <c r="U19" s="16" t="s">
        <v>79</v>
      </c>
      <c r="V19" s="17">
        <v>77280434</v>
      </c>
    </row>
    <row r="20" spans="1:22" s="21" customFormat="1" ht="18.75" customHeight="1">
      <c r="A20" s="11">
        <v>15</v>
      </c>
      <c r="B20" s="12" t="s">
        <v>80</v>
      </c>
      <c r="C20" s="13" t="s">
        <v>81</v>
      </c>
      <c r="D20" s="13" t="s">
        <v>82</v>
      </c>
      <c r="E20" s="13" t="s">
        <v>19</v>
      </c>
      <c r="F20" s="37">
        <v>28</v>
      </c>
      <c r="G20" s="37">
        <v>157</v>
      </c>
      <c r="H20" s="37">
        <v>102</v>
      </c>
      <c r="I20" s="37">
        <v>0</v>
      </c>
      <c r="J20" s="14">
        <f t="shared" si="0"/>
        <v>287</v>
      </c>
      <c r="K20" s="42">
        <v>11</v>
      </c>
      <c r="L20" s="39">
        <v>17</v>
      </c>
      <c r="M20" s="45">
        <v>27</v>
      </c>
      <c r="N20" s="45">
        <v>153</v>
      </c>
      <c r="O20" s="45">
        <v>91</v>
      </c>
      <c r="P20" s="45">
        <v>0</v>
      </c>
      <c r="Q20" s="163">
        <v>271</v>
      </c>
      <c r="R20" s="46">
        <v>11</v>
      </c>
      <c r="S20" s="41">
        <v>16</v>
      </c>
      <c r="T20" s="15" t="s">
        <v>83</v>
      </c>
      <c r="U20" s="19" t="s">
        <v>84</v>
      </c>
      <c r="V20" s="17">
        <v>77380137</v>
      </c>
    </row>
    <row r="21" spans="1:22" s="21" customFormat="1" ht="18.75" customHeight="1">
      <c r="A21" s="11">
        <v>16</v>
      </c>
      <c r="B21" s="12" t="s">
        <v>85</v>
      </c>
      <c r="C21" s="13" t="s">
        <v>86</v>
      </c>
      <c r="D21" s="13" t="s">
        <v>87</v>
      </c>
      <c r="E21" s="13" t="s">
        <v>19</v>
      </c>
      <c r="F21" s="37">
        <v>23</v>
      </c>
      <c r="G21" s="37">
        <v>72</v>
      </c>
      <c r="H21" s="37">
        <v>0</v>
      </c>
      <c r="I21" s="37">
        <v>0</v>
      </c>
      <c r="J21" s="14">
        <f t="shared" si="0"/>
        <v>95</v>
      </c>
      <c r="K21" s="42">
        <v>8</v>
      </c>
      <c r="L21" s="39">
        <v>6</v>
      </c>
      <c r="M21" s="45">
        <v>22</v>
      </c>
      <c r="N21" s="45">
        <v>73</v>
      </c>
      <c r="O21" s="45">
        <v>0</v>
      </c>
      <c r="P21" s="45">
        <v>0</v>
      </c>
      <c r="Q21" s="163">
        <v>95</v>
      </c>
      <c r="R21" s="46">
        <v>8</v>
      </c>
      <c r="S21" s="41">
        <v>5</v>
      </c>
      <c r="T21" s="15" t="s">
        <v>88</v>
      </c>
      <c r="U21" s="22" t="s">
        <v>89</v>
      </c>
      <c r="V21" s="17" t="s">
        <v>90</v>
      </c>
    </row>
    <row r="22" spans="1:22" s="21" customFormat="1" ht="18.75" customHeight="1">
      <c r="A22" s="11">
        <v>17</v>
      </c>
      <c r="B22" s="12" t="s">
        <v>91</v>
      </c>
      <c r="C22" s="13" t="s">
        <v>92</v>
      </c>
      <c r="D22" s="13" t="s">
        <v>87</v>
      </c>
      <c r="E22" s="13" t="s">
        <v>19</v>
      </c>
      <c r="F22" s="37">
        <v>47</v>
      </c>
      <c r="G22" s="37">
        <v>171</v>
      </c>
      <c r="H22" s="37">
        <v>86</v>
      </c>
      <c r="I22" s="37">
        <v>0</v>
      </c>
      <c r="J22" s="14">
        <f t="shared" si="0"/>
        <v>304</v>
      </c>
      <c r="K22" s="42">
        <v>11</v>
      </c>
      <c r="L22" s="39">
        <v>17</v>
      </c>
      <c r="M22" s="45">
        <v>53</v>
      </c>
      <c r="N22" s="45">
        <v>170</v>
      </c>
      <c r="O22" s="45">
        <v>82</v>
      </c>
      <c r="P22" s="45">
        <v>0</v>
      </c>
      <c r="Q22" s="163">
        <v>305</v>
      </c>
      <c r="R22" s="46">
        <v>11</v>
      </c>
      <c r="S22" s="41">
        <v>17</v>
      </c>
      <c r="T22" s="15" t="s">
        <v>93</v>
      </c>
      <c r="U22" s="20" t="s">
        <v>94</v>
      </c>
      <c r="V22" s="17">
        <v>77405468</v>
      </c>
    </row>
    <row r="23" spans="1:22" s="21" customFormat="1" ht="18.75" customHeight="1">
      <c r="A23" s="11">
        <v>18</v>
      </c>
      <c r="B23" s="12" t="s">
        <v>95</v>
      </c>
      <c r="C23" s="13" t="s">
        <v>96</v>
      </c>
      <c r="D23" s="13" t="s">
        <v>87</v>
      </c>
      <c r="E23" s="13" t="s">
        <v>19</v>
      </c>
      <c r="F23" s="37">
        <v>56</v>
      </c>
      <c r="G23" s="37">
        <v>181</v>
      </c>
      <c r="H23" s="37">
        <v>76</v>
      </c>
      <c r="I23" s="37">
        <v>0</v>
      </c>
      <c r="J23" s="14">
        <f t="shared" si="0"/>
        <v>313</v>
      </c>
      <c r="K23" s="42">
        <v>12</v>
      </c>
      <c r="L23" s="39">
        <v>19</v>
      </c>
      <c r="M23" s="45">
        <v>66</v>
      </c>
      <c r="N23" s="45">
        <v>182</v>
      </c>
      <c r="O23" s="45">
        <v>70</v>
      </c>
      <c r="P23" s="45">
        <v>0</v>
      </c>
      <c r="Q23" s="163">
        <v>318</v>
      </c>
      <c r="R23" s="46">
        <v>12</v>
      </c>
      <c r="S23" s="41">
        <v>17</v>
      </c>
      <c r="T23" s="15" t="s">
        <v>97</v>
      </c>
      <c r="U23" s="16" t="s">
        <v>98</v>
      </c>
      <c r="V23" s="17">
        <v>77273426</v>
      </c>
    </row>
    <row r="24" spans="1:22" s="21" customFormat="1" ht="18.75" customHeight="1">
      <c r="A24" s="11">
        <v>19</v>
      </c>
      <c r="B24" s="12" t="s">
        <v>99</v>
      </c>
      <c r="C24" s="13" t="s">
        <v>100</v>
      </c>
      <c r="D24" s="13" t="s">
        <v>87</v>
      </c>
      <c r="E24" s="13" t="s">
        <v>19</v>
      </c>
      <c r="F24" s="37">
        <v>54</v>
      </c>
      <c r="G24" s="37">
        <v>128</v>
      </c>
      <c r="H24" s="37">
        <v>0</v>
      </c>
      <c r="I24" s="37">
        <v>0</v>
      </c>
      <c r="J24" s="14">
        <f t="shared" si="0"/>
        <v>182</v>
      </c>
      <c r="K24" s="42">
        <v>8</v>
      </c>
      <c r="L24" s="39">
        <v>10</v>
      </c>
      <c r="M24" s="45">
        <v>54</v>
      </c>
      <c r="N24" s="45">
        <v>126</v>
      </c>
      <c r="O24" s="45">
        <v>0</v>
      </c>
      <c r="P24" s="45">
        <v>0</v>
      </c>
      <c r="Q24" s="163">
        <v>180</v>
      </c>
      <c r="R24" s="46">
        <v>8</v>
      </c>
      <c r="S24" s="41">
        <v>9</v>
      </c>
      <c r="T24" s="15" t="s">
        <v>101</v>
      </c>
      <c r="U24" s="20" t="s">
        <v>102</v>
      </c>
      <c r="V24" s="17">
        <v>77273926</v>
      </c>
    </row>
    <row r="25" spans="1:22" s="21" customFormat="1" ht="18.75" customHeight="1">
      <c r="A25" s="11">
        <v>20</v>
      </c>
      <c r="B25" s="12" t="s">
        <v>103</v>
      </c>
      <c r="C25" s="13" t="s">
        <v>104</v>
      </c>
      <c r="D25" s="13" t="s">
        <v>87</v>
      </c>
      <c r="E25" s="13" t="s">
        <v>19</v>
      </c>
      <c r="F25" s="37">
        <v>300</v>
      </c>
      <c r="G25" s="37">
        <v>1444</v>
      </c>
      <c r="H25" s="37">
        <v>0</v>
      </c>
      <c r="I25" s="37">
        <v>0</v>
      </c>
      <c r="J25" s="14">
        <f t="shared" si="0"/>
        <v>1744</v>
      </c>
      <c r="K25" s="42">
        <v>47</v>
      </c>
      <c r="L25" s="39">
        <v>74</v>
      </c>
      <c r="M25" s="45">
        <v>304</v>
      </c>
      <c r="N25" s="45">
        <v>1450</v>
      </c>
      <c r="O25" s="45">
        <v>0</v>
      </c>
      <c r="P25" s="45">
        <v>0</v>
      </c>
      <c r="Q25" s="163">
        <v>1754</v>
      </c>
      <c r="R25" s="46">
        <v>52</v>
      </c>
      <c r="S25" s="41">
        <v>68</v>
      </c>
      <c r="T25" s="15" t="s">
        <v>105</v>
      </c>
      <c r="U25" s="20" t="s">
        <v>106</v>
      </c>
      <c r="V25" s="17">
        <v>77355599</v>
      </c>
    </row>
    <row r="26" spans="1:22" s="21" customFormat="1" ht="18.75" customHeight="1">
      <c r="A26" s="11">
        <v>21</v>
      </c>
      <c r="B26" s="12" t="s">
        <v>107</v>
      </c>
      <c r="C26" s="13" t="s">
        <v>108</v>
      </c>
      <c r="D26" s="13" t="s">
        <v>109</v>
      </c>
      <c r="E26" s="13" t="s">
        <v>19</v>
      </c>
      <c r="F26" s="37">
        <v>5</v>
      </c>
      <c r="G26" s="37">
        <v>107</v>
      </c>
      <c r="H26" s="37">
        <v>0</v>
      </c>
      <c r="I26" s="37">
        <v>0</v>
      </c>
      <c r="J26" s="14">
        <f t="shared" si="0"/>
        <v>112</v>
      </c>
      <c r="K26" s="42">
        <v>8</v>
      </c>
      <c r="L26" s="39">
        <v>6</v>
      </c>
      <c r="M26" s="45">
        <v>7</v>
      </c>
      <c r="N26" s="45">
        <v>104</v>
      </c>
      <c r="O26" s="45">
        <v>0</v>
      </c>
      <c r="P26" s="45">
        <v>0</v>
      </c>
      <c r="Q26" s="163">
        <v>111</v>
      </c>
      <c r="R26" s="46">
        <v>8</v>
      </c>
      <c r="S26" s="41">
        <v>5</v>
      </c>
      <c r="T26" s="15" t="s">
        <v>110</v>
      </c>
      <c r="U26" s="20" t="s">
        <v>111</v>
      </c>
      <c r="V26" s="17">
        <v>77272541</v>
      </c>
    </row>
    <row r="27" spans="1:22" s="21" customFormat="1" ht="18.75" customHeight="1">
      <c r="A27" s="11">
        <v>22</v>
      </c>
      <c r="B27" s="12" t="s">
        <v>112</v>
      </c>
      <c r="C27" s="13" t="s">
        <v>113</v>
      </c>
      <c r="D27" s="13" t="s">
        <v>109</v>
      </c>
      <c r="E27" s="13" t="s">
        <v>19</v>
      </c>
      <c r="F27" s="37">
        <v>126</v>
      </c>
      <c r="G27" s="37">
        <v>309</v>
      </c>
      <c r="H27" s="37">
        <v>113</v>
      </c>
      <c r="I27" s="37">
        <v>0</v>
      </c>
      <c r="J27" s="14">
        <f t="shared" si="0"/>
        <v>548</v>
      </c>
      <c r="K27" s="42">
        <v>17</v>
      </c>
      <c r="L27" s="39">
        <v>26</v>
      </c>
      <c r="M27" s="45">
        <v>122</v>
      </c>
      <c r="N27" s="45">
        <v>317</v>
      </c>
      <c r="O27" s="45">
        <v>112</v>
      </c>
      <c r="P27" s="45">
        <v>0</v>
      </c>
      <c r="Q27" s="163">
        <v>551</v>
      </c>
      <c r="R27" s="46">
        <v>21</v>
      </c>
      <c r="S27" s="41">
        <v>26</v>
      </c>
      <c r="T27" s="15" t="s">
        <v>114</v>
      </c>
      <c r="U27" s="16" t="s">
        <v>115</v>
      </c>
      <c r="V27" s="17">
        <v>77200210</v>
      </c>
    </row>
    <row r="28" spans="1:22" s="21" customFormat="1" ht="18.75" customHeight="1">
      <c r="A28" s="11">
        <v>23</v>
      </c>
      <c r="B28" s="12" t="s">
        <v>116</v>
      </c>
      <c r="C28" s="13" t="s">
        <v>117</v>
      </c>
      <c r="D28" s="13" t="s">
        <v>118</v>
      </c>
      <c r="E28" s="13" t="s">
        <v>119</v>
      </c>
      <c r="F28" s="37">
        <v>37</v>
      </c>
      <c r="G28" s="37">
        <v>60</v>
      </c>
      <c r="H28" s="37">
        <v>0</v>
      </c>
      <c r="I28" s="37">
        <v>0</v>
      </c>
      <c r="J28" s="14">
        <f t="shared" si="0"/>
        <v>97</v>
      </c>
      <c r="K28" s="42">
        <v>9</v>
      </c>
      <c r="L28" s="39">
        <v>6</v>
      </c>
      <c r="M28" s="45">
        <v>37</v>
      </c>
      <c r="N28" s="45">
        <v>60</v>
      </c>
      <c r="O28" s="45">
        <v>0</v>
      </c>
      <c r="P28" s="45">
        <v>0</v>
      </c>
      <c r="Q28" s="163">
        <v>97</v>
      </c>
      <c r="R28" s="46">
        <v>9</v>
      </c>
      <c r="S28" s="41">
        <v>6</v>
      </c>
      <c r="T28" s="15" t="s">
        <v>120</v>
      </c>
      <c r="U28" s="16" t="s">
        <v>121</v>
      </c>
      <c r="V28" s="17">
        <v>77282829</v>
      </c>
    </row>
    <row r="29" spans="1:22" s="21" customFormat="1" ht="18.75" customHeight="1">
      <c r="A29" s="11">
        <v>24</v>
      </c>
      <c r="B29" s="12" t="s">
        <v>122</v>
      </c>
      <c r="C29" s="13" t="s">
        <v>123</v>
      </c>
      <c r="D29" s="13" t="s">
        <v>118</v>
      </c>
      <c r="E29" s="13" t="s">
        <v>119</v>
      </c>
      <c r="F29" s="37">
        <v>44</v>
      </c>
      <c r="G29" s="37">
        <v>177</v>
      </c>
      <c r="H29" s="37">
        <v>73</v>
      </c>
      <c r="I29" s="37">
        <v>0</v>
      </c>
      <c r="J29" s="14">
        <f t="shared" si="0"/>
        <v>294</v>
      </c>
      <c r="K29" s="42">
        <v>11</v>
      </c>
      <c r="L29" s="39">
        <v>18</v>
      </c>
      <c r="M29" s="45">
        <v>40</v>
      </c>
      <c r="N29" s="45">
        <v>185</v>
      </c>
      <c r="O29" s="45">
        <v>73</v>
      </c>
      <c r="P29" s="45">
        <v>0</v>
      </c>
      <c r="Q29" s="163">
        <v>298</v>
      </c>
      <c r="R29" s="46">
        <v>11</v>
      </c>
      <c r="S29" s="41">
        <v>17</v>
      </c>
      <c r="T29" s="15" t="s">
        <v>124</v>
      </c>
      <c r="U29" s="16" t="s">
        <v>125</v>
      </c>
      <c r="V29" s="17" t="s">
        <v>74</v>
      </c>
    </row>
    <row r="30" spans="1:22" s="21" customFormat="1" ht="18.75" customHeight="1">
      <c r="A30" s="11">
        <v>25</v>
      </c>
      <c r="B30" s="12" t="s">
        <v>126</v>
      </c>
      <c r="C30" s="13" t="s">
        <v>127</v>
      </c>
      <c r="D30" s="13" t="s">
        <v>118</v>
      </c>
      <c r="E30" s="13" t="s">
        <v>119</v>
      </c>
      <c r="F30" s="37">
        <v>62</v>
      </c>
      <c r="G30" s="37">
        <v>120</v>
      </c>
      <c r="H30" s="37">
        <v>0</v>
      </c>
      <c r="I30" s="37">
        <v>0</v>
      </c>
      <c r="J30" s="14">
        <f t="shared" si="0"/>
        <v>182</v>
      </c>
      <c r="K30" s="42">
        <v>9</v>
      </c>
      <c r="L30" s="39">
        <v>11</v>
      </c>
      <c r="M30" s="45">
        <v>61</v>
      </c>
      <c r="N30" s="45">
        <v>118</v>
      </c>
      <c r="O30" s="45">
        <v>0</v>
      </c>
      <c r="P30" s="45">
        <v>0</v>
      </c>
      <c r="Q30" s="163">
        <v>179</v>
      </c>
      <c r="R30" s="46">
        <v>9</v>
      </c>
      <c r="S30" s="41">
        <v>10</v>
      </c>
      <c r="T30" s="15" t="s">
        <v>128</v>
      </c>
      <c r="U30" s="16" t="s">
        <v>129</v>
      </c>
      <c r="V30" s="17">
        <v>77274500</v>
      </c>
    </row>
    <row r="31" spans="1:22" s="21" customFormat="1" ht="18.75" customHeight="1">
      <c r="A31" s="11">
        <v>26</v>
      </c>
      <c r="B31" s="12" t="s">
        <v>130</v>
      </c>
      <c r="C31" s="13" t="s">
        <v>131</v>
      </c>
      <c r="D31" s="13" t="s">
        <v>118</v>
      </c>
      <c r="E31" s="13" t="s">
        <v>119</v>
      </c>
      <c r="F31" s="37">
        <v>22</v>
      </c>
      <c r="G31" s="37">
        <v>86</v>
      </c>
      <c r="H31" s="37">
        <v>0</v>
      </c>
      <c r="I31" s="37">
        <v>0</v>
      </c>
      <c r="J31" s="14">
        <f t="shared" si="0"/>
        <v>108</v>
      </c>
      <c r="K31" s="42">
        <v>8</v>
      </c>
      <c r="L31" s="39">
        <v>8</v>
      </c>
      <c r="M31" s="45">
        <v>25</v>
      </c>
      <c r="N31" s="45">
        <v>81</v>
      </c>
      <c r="O31" s="45">
        <v>0</v>
      </c>
      <c r="P31" s="45">
        <v>0</v>
      </c>
      <c r="Q31" s="163">
        <v>106</v>
      </c>
      <c r="R31" s="46">
        <v>8</v>
      </c>
      <c r="S31" s="41">
        <v>8</v>
      </c>
      <c r="T31" s="15" t="s">
        <v>132</v>
      </c>
      <c r="U31" s="22" t="s">
        <v>133</v>
      </c>
      <c r="V31" s="17"/>
    </row>
    <row r="32" spans="1:22" s="21" customFormat="1" ht="18.75" customHeight="1">
      <c r="A32" s="11">
        <v>27</v>
      </c>
      <c r="B32" s="12" t="s">
        <v>134</v>
      </c>
      <c r="C32" s="13" t="s">
        <v>135</v>
      </c>
      <c r="D32" s="13" t="s">
        <v>118</v>
      </c>
      <c r="E32" s="13" t="s">
        <v>119</v>
      </c>
      <c r="F32" s="37">
        <v>20</v>
      </c>
      <c r="G32" s="37">
        <v>54</v>
      </c>
      <c r="H32" s="37">
        <v>0</v>
      </c>
      <c r="I32" s="37">
        <v>0</v>
      </c>
      <c r="J32" s="14">
        <f t="shared" si="0"/>
        <v>74</v>
      </c>
      <c r="K32" s="42">
        <v>9</v>
      </c>
      <c r="L32" s="39">
        <v>5</v>
      </c>
      <c r="M32" s="45">
        <v>20</v>
      </c>
      <c r="N32" s="45">
        <v>55</v>
      </c>
      <c r="O32" s="45">
        <v>0</v>
      </c>
      <c r="P32" s="45">
        <v>0</v>
      </c>
      <c r="Q32" s="163">
        <v>75</v>
      </c>
      <c r="R32" s="46">
        <v>9</v>
      </c>
      <c r="S32" s="41">
        <v>3</v>
      </c>
      <c r="T32" s="15" t="s">
        <v>136</v>
      </c>
      <c r="U32" s="22" t="s">
        <v>679</v>
      </c>
      <c r="V32" s="17" t="s">
        <v>137</v>
      </c>
    </row>
    <row r="33" spans="1:22" s="21" customFormat="1" ht="18.75" customHeight="1">
      <c r="A33" s="11">
        <v>28</v>
      </c>
      <c r="B33" s="12" t="s">
        <v>138</v>
      </c>
      <c r="C33" s="13" t="s">
        <v>139</v>
      </c>
      <c r="D33" s="13" t="s">
        <v>140</v>
      </c>
      <c r="E33" s="13" t="s">
        <v>119</v>
      </c>
      <c r="F33" s="37">
        <v>128</v>
      </c>
      <c r="G33" s="37">
        <v>413</v>
      </c>
      <c r="H33" s="37">
        <v>0</v>
      </c>
      <c r="I33" s="37">
        <v>0</v>
      </c>
      <c r="J33" s="14">
        <f t="shared" si="0"/>
        <v>541</v>
      </c>
      <c r="K33" s="42">
        <v>17</v>
      </c>
      <c r="L33" s="39">
        <v>26</v>
      </c>
      <c r="M33" s="45">
        <v>125</v>
      </c>
      <c r="N33" s="45">
        <v>410</v>
      </c>
      <c r="O33" s="45">
        <v>0</v>
      </c>
      <c r="P33" s="45">
        <v>0</v>
      </c>
      <c r="Q33" s="163">
        <v>535</v>
      </c>
      <c r="R33" s="46">
        <v>21</v>
      </c>
      <c r="S33" s="41">
        <v>24</v>
      </c>
      <c r="T33" s="15" t="s">
        <v>141</v>
      </c>
      <c r="U33" s="16" t="s">
        <v>142</v>
      </c>
      <c r="V33" s="17" t="s">
        <v>143</v>
      </c>
    </row>
    <row r="34" spans="1:22" s="21" customFormat="1" ht="18.75" customHeight="1">
      <c r="A34" s="11">
        <v>29</v>
      </c>
      <c r="B34" s="12" t="s">
        <v>144</v>
      </c>
      <c r="C34" s="13" t="s">
        <v>145</v>
      </c>
      <c r="D34" s="13" t="s">
        <v>146</v>
      </c>
      <c r="E34" s="13" t="s">
        <v>119</v>
      </c>
      <c r="F34" s="37">
        <v>31</v>
      </c>
      <c r="G34" s="37">
        <v>240</v>
      </c>
      <c r="H34" s="37">
        <v>144</v>
      </c>
      <c r="I34" s="37">
        <v>0</v>
      </c>
      <c r="J34" s="14">
        <f t="shared" si="0"/>
        <v>415</v>
      </c>
      <c r="K34" s="42">
        <v>16</v>
      </c>
      <c r="L34" s="39">
        <v>30</v>
      </c>
      <c r="M34" s="45">
        <v>33</v>
      </c>
      <c r="N34" s="45">
        <v>235</v>
      </c>
      <c r="O34" s="45">
        <v>145</v>
      </c>
      <c r="P34" s="45">
        <v>0</v>
      </c>
      <c r="Q34" s="163">
        <v>413</v>
      </c>
      <c r="R34" s="46">
        <v>18</v>
      </c>
      <c r="S34" s="41">
        <v>26</v>
      </c>
      <c r="T34" s="15" t="s">
        <v>147</v>
      </c>
      <c r="U34" s="16" t="s">
        <v>148</v>
      </c>
      <c r="V34" s="17">
        <v>77244421</v>
      </c>
    </row>
    <row r="35" spans="1:22" s="21" customFormat="1" ht="18.75" customHeight="1">
      <c r="A35" s="11">
        <v>30</v>
      </c>
      <c r="B35" s="12" t="s">
        <v>149</v>
      </c>
      <c r="C35" s="13" t="s">
        <v>150</v>
      </c>
      <c r="D35" s="13" t="s">
        <v>146</v>
      </c>
      <c r="E35" s="13" t="s">
        <v>119</v>
      </c>
      <c r="F35" s="37">
        <v>24</v>
      </c>
      <c r="G35" s="37">
        <v>71</v>
      </c>
      <c r="H35" s="37">
        <v>0</v>
      </c>
      <c r="I35" s="37">
        <v>0</v>
      </c>
      <c r="J35" s="14">
        <f t="shared" si="0"/>
        <v>95</v>
      </c>
      <c r="K35" s="42">
        <v>9</v>
      </c>
      <c r="L35" s="39">
        <v>7</v>
      </c>
      <c r="M35" s="45">
        <v>26</v>
      </c>
      <c r="N35" s="45">
        <v>73</v>
      </c>
      <c r="O35" s="45">
        <v>0</v>
      </c>
      <c r="P35" s="45">
        <v>0</v>
      </c>
      <c r="Q35" s="163">
        <v>99</v>
      </c>
      <c r="R35" s="46">
        <v>9</v>
      </c>
      <c r="S35" s="41">
        <v>7</v>
      </c>
      <c r="T35" s="15" t="s">
        <v>151</v>
      </c>
      <c r="U35" s="16" t="s">
        <v>152</v>
      </c>
      <c r="V35" s="17">
        <v>77408098</v>
      </c>
    </row>
    <row r="36" spans="1:22" s="21" customFormat="1" ht="18.75" customHeight="1">
      <c r="A36" s="11">
        <v>31</v>
      </c>
      <c r="B36" s="12" t="s">
        <v>153</v>
      </c>
      <c r="C36" s="13" t="s">
        <v>154</v>
      </c>
      <c r="D36" s="13" t="s">
        <v>146</v>
      </c>
      <c r="E36" s="13" t="s">
        <v>119</v>
      </c>
      <c r="F36" s="37">
        <v>27</v>
      </c>
      <c r="G36" s="37">
        <v>61</v>
      </c>
      <c r="H36" s="37">
        <v>0</v>
      </c>
      <c r="I36" s="37">
        <v>0</v>
      </c>
      <c r="J36" s="14">
        <f t="shared" si="0"/>
        <v>88</v>
      </c>
      <c r="K36" s="42">
        <v>9</v>
      </c>
      <c r="L36" s="39">
        <v>6</v>
      </c>
      <c r="M36" s="45">
        <v>26</v>
      </c>
      <c r="N36" s="45">
        <v>61</v>
      </c>
      <c r="O36" s="45">
        <v>0</v>
      </c>
      <c r="P36" s="45">
        <v>0</v>
      </c>
      <c r="Q36" s="163">
        <v>87</v>
      </c>
      <c r="R36" s="46">
        <v>9</v>
      </c>
      <c r="S36" s="41">
        <v>6</v>
      </c>
      <c r="T36" s="15" t="s">
        <v>155</v>
      </c>
      <c r="U36" s="16" t="s">
        <v>156</v>
      </c>
      <c r="V36" s="17" t="s">
        <v>157</v>
      </c>
    </row>
    <row r="37" spans="1:22" s="21" customFormat="1" ht="18.75" customHeight="1">
      <c r="A37" s="11">
        <v>32</v>
      </c>
      <c r="B37" s="12" t="s">
        <v>158</v>
      </c>
      <c r="C37" s="13" t="s">
        <v>159</v>
      </c>
      <c r="D37" s="13" t="s">
        <v>160</v>
      </c>
      <c r="E37" s="13" t="s">
        <v>119</v>
      </c>
      <c r="F37" s="37">
        <v>4</v>
      </c>
      <c r="G37" s="37">
        <v>32</v>
      </c>
      <c r="H37" s="37">
        <v>0</v>
      </c>
      <c r="I37" s="37">
        <v>0</v>
      </c>
      <c r="J37" s="14">
        <f t="shared" si="0"/>
        <v>36</v>
      </c>
      <c r="K37" s="42">
        <v>8</v>
      </c>
      <c r="L37" s="39">
        <v>3</v>
      </c>
      <c r="M37" s="45">
        <v>5</v>
      </c>
      <c r="N37" s="45">
        <v>33</v>
      </c>
      <c r="O37" s="45">
        <v>0</v>
      </c>
      <c r="P37" s="45">
        <v>0</v>
      </c>
      <c r="Q37" s="163">
        <v>38</v>
      </c>
      <c r="R37" s="46">
        <v>8</v>
      </c>
      <c r="S37" s="41">
        <v>2</v>
      </c>
      <c r="T37" s="15" t="s">
        <v>161</v>
      </c>
      <c r="U37" s="22" t="s">
        <v>162</v>
      </c>
      <c r="V37" s="17" t="s">
        <v>163</v>
      </c>
    </row>
    <row r="38" spans="1:22" s="21" customFormat="1" ht="18.75" customHeight="1">
      <c r="A38" s="11">
        <v>33</v>
      </c>
      <c r="B38" s="12" t="s">
        <v>164</v>
      </c>
      <c r="C38" s="13" t="s">
        <v>165</v>
      </c>
      <c r="D38" s="13" t="s">
        <v>160</v>
      </c>
      <c r="E38" s="13" t="s">
        <v>119</v>
      </c>
      <c r="F38" s="37">
        <v>59</v>
      </c>
      <c r="G38" s="37">
        <v>193</v>
      </c>
      <c r="H38" s="37">
        <v>0</v>
      </c>
      <c r="I38" s="37">
        <v>0</v>
      </c>
      <c r="J38" s="14">
        <f t="shared" ref="J38:J102" si="1">SUM(F38:H38)</f>
        <v>252</v>
      </c>
      <c r="K38" s="42">
        <v>9</v>
      </c>
      <c r="L38" s="39">
        <v>13</v>
      </c>
      <c r="M38" s="45">
        <v>59</v>
      </c>
      <c r="N38" s="45">
        <v>196</v>
      </c>
      <c r="O38" s="45">
        <v>0</v>
      </c>
      <c r="P38" s="45">
        <v>0</v>
      </c>
      <c r="Q38" s="163">
        <v>255</v>
      </c>
      <c r="R38" s="46">
        <v>10</v>
      </c>
      <c r="S38" s="41">
        <v>13</v>
      </c>
      <c r="T38" s="15" t="s">
        <v>166</v>
      </c>
      <c r="U38" s="16" t="s">
        <v>167</v>
      </c>
      <c r="V38" s="17" t="s">
        <v>168</v>
      </c>
    </row>
    <row r="39" spans="1:22" s="21" customFormat="1" ht="18.75" customHeight="1">
      <c r="A39" s="11">
        <v>34</v>
      </c>
      <c r="B39" s="12" t="s">
        <v>169</v>
      </c>
      <c r="C39" s="13" t="s">
        <v>170</v>
      </c>
      <c r="D39" s="13" t="s">
        <v>160</v>
      </c>
      <c r="E39" s="13" t="s">
        <v>119</v>
      </c>
      <c r="F39" s="37">
        <v>32</v>
      </c>
      <c r="G39" s="37">
        <v>94</v>
      </c>
      <c r="H39" s="37">
        <v>0</v>
      </c>
      <c r="I39" s="37">
        <v>0</v>
      </c>
      <c r="J39" s="14">
        <f t="shared" si="1"/>
        <v>126</v>
      </c>
      <c r="K39" s="42">
        <v>9</v>
      </c>
      <c r="L39" s="39">
        <v>7</v>
      </c>
      <c r="M39" s="45">
        <v>34</v>
      </c>
      <c r="N39" s="45">
        <v>96</v>
      </c>
      <c r="O39" s="45">
        <v>0</v>
      </c>
      <c r="P39" s="45">
        <v>0</v>
      </c>
      <c r="Q39" s="163">
        <v>130</v>
      </c>
      <c r="R39" s="46">
        <v>9</v>
      </c>
      <c r="S39" s="41">
        <v>7</v>
      </c>
      <c r="T39" s="15" t="s">
        <v>171</v>
      </c>
      <c r="U39" s="20" t="s">
        <v>172</v>
      </c>
      <c r="V39" s="17" t="s">
        <v>173</v>
      </c>
    </row>
    <row r="40" spans="1:22" s="21" customFormat="1" ht="18.75" customHeight="1">
      <c r="A40" s="11">
        <v>35</v>
      </c>
      <c r="B40" s="12" t="s">
        <v>174</v>
      </c>
      <c r="C40" s="13" t="s">
        <v>175</v>
      </c>
      <c r="D40" s="13" t="s">
        <v>160</v>
      </c>
      <c r="E40" s="13" t="s">
        <v>119</v>
      </c>
      <c r="F40" s="37">
        <v>29</v>
      </c>
      <c r="G40" s="37">
        <v>138</v>
      </c>
      <c r="H40" s="37">
        <v>0</v>
      </c>
      <c r="I40" s="37">
        <v>0</v>
      </c>
      <c r="J40" s="14">
        <f t="shared" si="1"/>
        <v>167</v>
      </c>
      <c r="K40" s="42">
        <v>8</v>
      </c>
      <c r="L40" s="39">
        <v>11</v>
      </c>
      <c r="M40" s="45">
        <v>29</v>
      </c>
      <c r="N40" s="45">
        <v>137</v>
      </c>
      <c r="O40" s="45">
        <v>0</v>
      </c>
      <c r="P40" s="45">
        <v>0</v>
      </c>
      <c r="Q40" s="163">
        <v>166</v>
      </c>
      <c r="R40" s="46">
        <v>8</v>
      </c>
      <c r="S40" s="41">
        <v>10</v>
      </c>
      <c r="T40" s="15" t="s">
        <v>176</v>
      </c>
      <c r="U40" s="16" t="s">
        <v>177</v>
      </c>
      <c r="V40" s="17" t="s">
        <v>178</v>
      </c>
    </row>
    <row r="41" spans="1:22" s="21" customFormat="1" ht="18.75" customHeight="1">
      <c r="A41" s="11">
        <v>36</v>
      </c>
      <c r="B41" s="12" t="s">
        <v>179</v>
      </c>
      <c r="C41" s="13" t="s">
        <v>180</v>
      </c>
      <c r="D41" s="13" t="s">
        <v>160</v>
      </c>
      <c r="E41" s="13" t="s">
        <v>119</v>
      </c>
      <c r="F41" s="37">
        <v>26</v>
      </c>
      <c r="G41" s="37">
        <v>105</v>
      </c>
      <c r="H41" s="37">
        <v>35</v>
      </c>
      <c r="I41" s="37">
        <v>0</v>
      </c>
      <c r="J41" s="14">
        <f t="shared" si="1"/>
        <v>166</v>
      </c>
      <c r="K41" s="42">
        <v>12</v>
      </c>
      <c r="L41" s="39">
        <v>15</v>
      </c>
      <c r="M41" s="45">
        <v>27</v>
      </c>
      <c r="N41" s="45">
        <v>101</v>
      </c>
      <c r="O41" s="45">
        <v>37</v>
      </c>
      <c r="P41" s="45">
        <v>0</v>
      </c>
      <c r="Q41" s="163">
        <v>165</v>
      </c>
      <c r="R41" s="46">
        <v>12</v>
      </c>
      <c r="S41" s="41">
        <v>15</v>
      </c>
      <c r="T41" s="15" t="s">
        <v>181</v>
      </c>
      <c r="U41" s="16" t="s">
        <v>182</v>
      </c>
      <c r="V41" s="17" t="s">
        <v>183</v>
      </c>
    </row>
    <row r="42" spans="1:22" s="21" customFormat="1" ht="18.75" customHeight="1">
      <c r="A42" s="11">
        <v>37</v>
      </c>
      <c r="B42" s="12" t="s">
        <v>184</v>
      </c>
      <c r="C42" s="13" t="s">
        <v>185</v>
      </c>
      <c r="D42" s="13" t="s">
        <v>186</v>
      </c>
      <c r="E42" s="13" t="s">
        <v>119</v>
      </c>
      <c r="F42" s="37">
        <v>16</v>
      </c>
      <c r="G42" s="37">
        <v>38</v>
      </c>
      <c r="H42" s="37">
        <v>0</v>
      </c>
      <c r="I42" s="37">
        <v>0</v>
      </c>
      <c r="J42" s="14">
        <f t="shared" si="1"/>
        <v>54</v>
      </c>
      <c r="K42" s="42">
        <v>8</v>
      </c>
      <c r="L42" s="39">
        <v>3</v>
      </c>
      <c r="M42" s="45">
        <v>15</v>
      </c>
      <c r="N42" s="45">
        <v>36</v>
      </c>
      <c r="O42" s="45">
        <v>0</v>
      </c>
      <c r="P42" s="45">
        <v>0</v>
      </c>
      <c r="Q42" s="163">
        <v>51</v>
      </c>
      <c r="R42" s="46">
        <v>8</v>
      </c>
      <c r="S42" s="41">
        <v>3</v>
      </c>
      <c r="T42" s="15" t="s">
        <v>187</v>
      </c>
      <c r="U42" s="22" t="s">
        <v>188</v>
      </c>
      <c r="V42" s="17" t="s">
        <v>189</v>
      </c>
    </row>
    <row r="43" spans="1:22" s="21" customFormat="1" ht="18.75" customHeight="1">
      <c r="A43" s="11">
        <v>38</v>
      </c>
      <c r="B43" s="12" t="s">
        <v>190</v>
      </c>
      <c r="C43" s="13" t="s">
        <v>191</v>
      </c>
      <c r="D43" s="13" t="s">
        <v>186</v>
      </c>
      <c r="E43" s="13" t="s">
        <v>119</v>
      </c>
      <c r="F43" s="37">
        <v>52</v>
      </c>
      <c r="G43" s="37">
        <v>104</v>
      </c>
      <c r="H43" s="37">
        <v>0</v>
      </c>
      <c r="I43" s="37">
        <v>0</v>
      </c>
      <c r="J43" s="14">
        <f t="shared" si="1"/>
        <v>156</v>
      </c>
      <c r="K43" s="42">
        <v>9</v>
      </c>
      <c r="L43" s="39">
        <v>10</v>
      </c>
      <c r="M43" s="45">
        <v>51</v>
      </c>
      <c r="N43" s="45">
        <v>102</v>
      </c>
      <c r="O43" s="45">
        <v>0</v>
      </c>
      <c r="P43" s="45">
        <v>0</v>
      </c>
      <c r="Q43" s="163">
        <v>153</v>
      </c>
      <c r="R43" s="46">
        <v>9</v>
      </c>
      <c r="S43" s="41">
        <v>11</v>
      </c>
      <c r="T43" s="15" t="s">
        <v>192</v>
      </c>
      <c r="U43" s="20" t="s">
        <v>193</v>
      </c>
      <c r="V43" s="17">
        <v>77933050</v>
      </c>
    </row>
    <row r="44" spans="1:22" s="21" customFormat="1" ht="18.75" customHeight="1">
      <c r="A44" s="11">
        <v>39</v>
      </c>
      <c r="B44" s="12" t="s">
        <v>194</v>
      </c>
      <c r="C44" s="13" t="s">
        <v>195</v>
      </c>
      <c r="D44" s="13" t="s">
        <v>186</v>
      </c>
      <c r="E44" s="13" t="s">
        <v>119</v>
      </c>
      <c r="F44" s="37">
        <v>48</v>
      </c>
      <c r="G44" s="37">
        <v>114</v>
      </c>
      <c r="H44" s="37">
        <v>0</v>
      </c>
      <c r="I44" s="37">
        <v>0</v>
      </c>
      <c r="J44" s="14">
        <f t="shared" si="1"/>
        <v>162</v>
      </c>
      <c r="K44" s="42">
        <v>9</v>
      </c>
      <c r="L44" s="39">
        <v>10</v>
      </c>
      <c r="M44" s="45">
        <v>49</v>
      </c>
      <c r="N44" s="45">
        <v>119</v>
      </c>
      <c r="O44" s="45">
        <v>0</v>
      </c>
      <c r="P44" s="45">
        <v>0</v>
      </c>
      <c r="Q44" s="163">
        <v>168</v>
      </c>
      <c r="R44" s="46">
        <v>9</v>
      </c>
      <c r="S44" s="41">
        <v>10</v>
      </c>
      <c r="T44" s="15" t="s">
        <v>196</v>
      </c>
      <c r="U44" s="16" t="s">
        <v>197</v>
      </c>
      <c r="V44" s="17">
        <v>77452717</v>
      </c>
    </row>
    <row r="45" spans="1:22" s="21" customFormat="1" ht="18.75" customHeight="1">
      <c r="A45" s="11">
        <v>40</v>
      </c>
      <c r="B45" s="12" t="s">
        <v>198</v>
      </c>
      <c r="C45" s="13" t="s">
        <v>199</v>
      </c>
      <c r="D45" s="13" t="s">
        <v>186</v>
      </c>
      <c r="E45" s="13" t="s">
        <v>119</v>
      </c>
      <c r="F45" s="37">
        <v>91</v>
      </c>
      <c r="G45" s="37">
        <v>311</v>
      </c>
      <c r="H45" s="37">
        <v>106</v>
      </c>
      <c r="I45" s="37">
        <v>0</v>
      </c>
      <c r="J45" s="14">
        <f t="shared" si="1"/>
        <v>508</v>
      </c>
      <c r="K45" s="42">
        <v>17</v>
      </c>
      <c r="L45" s="39">
        <v>27</v>
      </c>
      <c r="M45" s="45">
        <v>97</v>
      </c>
      <c r="N45" s="45">
        <v>308</v>
      </c>
      <c r="O45" s="45">
        <v>105</v>
      </c>
      <c r="P45" s="45">
        <v>0</v>
      </c>
      <c r="Q45" s="163">
        <v>510</v>
      </c>
      <c r="R45" s="46">
        <v>18</v>
      </c>
      <c r="S45" s="41">
        <v>24</v>
      </c>
      <c r="T45" s="15" t="s">
        <v>200</v>
      </c>
      <c r="U45" s="20" t="s">
        <v>201</v>
      </c>
      <c r="V45" s="17" t="s">
        <v>202</v>
      </c>
    </row>
    <row r="46" spans="1:22" s="21" customFormat="1" ht="18.75" customHeight="1">
      <c r="A46" s="11">
        <v>41</v>
      </c>
      <c r="B46" s="12" t="s">
        <v>203</v>
      </c>
      <c r="C46" s="13" t="s">
        <v>204</v>
      </c>
      <c r="D46" s="13" t="s">
        <v>186</v>
      </c>
      <c r="E46" s="13" t="s">
        <v>119</v>
      </c>
      <c r="F46" s="37">
        <v>46</v>
      </c>
      <c r="G46" s="37">
        <v>56</v>
      </c>
      <c r="H46" s="37">
        <v>0</v>
      </c>
      <c r="I46" s="37">
        <v>0</v>
      </c>
      <c r="J46" s="14">
        <f t="shared" si="1"/>
        <v>102</v>
      </c>
      <c r="K46" s="42">
        <v>9</v>
      </c>
      <c r="L46" s="39">
        <v>7</v>
      </c>
      <c r="M46" s="45">
        <v>42</v>
      </c>
      <c r="N46" s="45">
        <v>56</v>
      </c>
      <c r="O46" s="45">
        <v>0</v>
      </c>
      <c r="P46" s="45">
        <v>0</v>
      </c>
      <c r="Q46" s="163">
        <v>98</v>
      </c>
      <c r="R46" s="46">
        <v>9</v>
      </c>
      <c r="S46" s="41">
        <v>6</v>
      </c>
      <c r="T46" s="15" t="s">
        <v>205</v>
      </c>
      <c r="U46" s="20" t="s">
        <v>206</v>
      </c>
      <c r="V46" s="17" t="s">
        <v>207</v>
      </c>
    </row>
    <row r="47" spans="1:22" s="21" customFormat="1" ht="18.75" customHeight="1">
      <c r="A47" s="11">
        <v>42</v>
      </c>
      <c r="B47" s="12" t="s">
        <v>208</v>
      </c>
      <c r="C47" s="13" t="s">
        <v>209</v>
      </c>
      <c r="D47" s="13" t="s">
        <v>186</v>
      </c>
      <c r="E47" s="13" t="s">
        <v>119</v>
      </c>
      <c r="F47" s="37">
        <v>30</v>
      </c>
      <c r="G47" s="37">
        <v>108</v>
      </c>
      <c r="H47" s="37">
        <v>0</v>
      </c>
      <c r="I47" s="37">
        <v>0</v>
      </c>
      <c r="J47" s="14">
        <f t="shared" si="1"/>
        <v>138</v>
      </c>
      <c r="K47" s="42">
        <v>8</v>
      </c>
      <c r="L47" s="39">
        <v>10</v>
      </c>
      <c r="M47" s="45">
        <v>28</v>
      </c>
      <c r="N47" s="45">
        <v>111</v>
      </c>
      <c r="O47" s="45">
        <v>0</v>
      </c>
      <c r="P47" s="45">
        <v>0</v>
      </c>
      <c r="Q47" s="163">
        <v>139</v>
      </c>
      <c r="R47" s="46">
        <v>8</v>
      </c>
      <c r="S47" s="41">
        <v>10</v>
      </c>
      <c r="T47" s="15" t="s">
        <v>210</v>
      </c>
      <c r="U47" s="16" t="s">
        <v>211</v>
      </c>
      <c r="V47" s="17" t="s">
        <v>212</v>
      </c>
    </row>
    <row r="48" spans="1:22" s="21" customFormat="1" ht="18.75" customHeight="1">
      <c r="A48" s="11">
        <v>43</v>
      </c>
      <c r="B48" s="12" t="s">
        <v>213</v>
      </c>
      <c r="C48" s="13" t="s">
        <v>214</v>
      </c>
      <c r="D48" s="13" t="s">
        <v>215</v>
      </c>
      <c r="E48" s="13" t="s">
        <v>119</v>
      </c>
      <c r="F48" s="37">
        <v>52</v>
      </c>
      <c r="G48" s="37">
        <v>124</v>
      </c>
      <c r="H48" s="37">
        <v>0</v>
      </c>
      <c r="I48" s="37">
        <v>0</v>
      </c>
      <c r="J48" s="14">
        <f t="shared" si="1"/>
        <v>176</v>
      </c>
      <c r="K48" s="42">
        <v>9</v>
      </c>
      <c r="L48" s="39">
        <v>11</v>
      </c>
      <c r="M48" s="45">
        <v>54</v>
      </c>
      <c r="N48" s="45">
        <v>123</v>
      </c>
      <c r="O48" s="45">
        <v>0</v>
      </c>
      <c r="P48" s="45">
        <v>0</v>
      </c>
      <c r="Q48" s="163">
        <v>177</v>
      </c>
      <c r="R48" s="46">
        <v>9</v>
      </c>
      <c r="S48" s="41">
        <v>9</v>
      </c>
      <c r="T48" s="15" t="s">
        <v>216</v>
      </c>
      <c r="U48" s="16" t="s">
        <v>217</v>
      </c>
      <c r="V48" s="17" t="s">
        <v>218</v>
      </c>
    </row>
    <row r="49" spans="1:22" s="21" customFormat="1" ht="18.75" customHeight="1">
      <c r="A49" s="11">
        <v>44</v>
      </c>
      <c r="B49" s="12" t="s">
        <v>219</v>
      </c>
      <c r="C49" s="13" t="s">
        <v>220</v>
      </c>
      <c r="D49" s="13" t="s">
        <v>215</v>
      </c>
      <c r="E49" s="13" t="s">
        <v>119</v>
      </c>
      <c r="F49" s="37">
        <v>31</v>
      </c>
      <c r="G49" s="37">
        <v>94</v>
      </c>
      <c r="H49" s="37">
        <v>35</v>
      </c>
      <c r="I49" s="37">
        <v>0</v>
      </c>
      <c r="J49" s="14">
        <f t="shared" si="1"/>
        <v>160</v>
      </c>
      <c r="K49" s="42">
        <v>11</v>
      </c>
      <c r="L49" s="39">
        <v>15</v>
      </c>
      <c r="M49" s="45">
        <v>30</v>
      </c>
      <c r="N49" s="45">
        <v>89</v>
      </c>
      <c r="O49" s="45">
        <v>27</v>
      </c>
      <c r="P49" s="45">
        <v>0</v>
      </c>
      <c r="Q49" s="163">
        <v>146</v>
      </c>
      <c r="R49" s="46">
        <v>11</v>
      </c>
      <c r="S49" s="41">
        <v>13</v>
      </c>
      <c r="T49" s="15" t="s">
        <v>221</v>
      </c>
      <c r="U49" s="16" t="s">
        <v>222</v>
      </c>
      <c r="V49" s="17" t="s">
        <v>223</v>
      </c>
    </row>
    <row r="50" spans="1:22" s="21" customFormat="1" ht="18.75" customHeight="1">
      <c r="A50" s="11">
        <v>45</v>
      </c>
      <c r="B50" s="12" t="s">
        <v>224</v>
      </c>
      <c r="C50" s="13" t="s">
        <v>225</v>
      </c>
      <c r="D50" s="13" t="s">
        <v>215</v>
      </c>
      <c r="E50" s="13" t="s">
        <v>119</v>
      </c>
      <c r="F50" s="37">
        <v>30</v>
      </c>
      <c r="G50" s="37">
        <v>118</v>
      </c>
      <c r="H50" s="37">
        <v>0</v>
      </c>
      <c r="I50" s="37">
        <v>0</v>
      </c>
      <c r="J50" s="14">
        <f t="shared" si="1"/>
        <v>148</v>
      </c>
      <c r="K50" s="42">
        <v>8</v>
      </c>
      <c r="L50" s="39">
        <v>10</v>
      </c>
      <c r="M50" s="45">
        <v>32</v>
      </c>
      <c r="N50" s="45">
        <v>118</v>
      </c>
      <c r="O50" s="45">
        <v>0</v>
      </c>
      <c r="P50" s="45">
        <v>0</v>
      </c>
      <c r="Q50" s="163">
        <v>150</v>
      </c>
      <c r="R50" s="46">
        <v>8</v>
      </c>
      <c r="S50" s="41">
        <v>9</v>
      </c>
      <c r="T50" s="15" t="s">
        <v>226</v>
      </c>
      <c r="U50" s="16" t="s">
        <v>227</v>
      </c>
      <c r="V50" s="17" t="s">
        <v>228</v>
      </c>
    </row>
    <row r="51" spans="1:22" s="21" customFormat="1" ht="18.75" customHeight="1">
      <c r="A51" s="11">
        <v>46</v>
      </c>
      <c r="B51" s="12" t="s">
        <v>229</v>
      </c>
      <c r="C51" s="13" t="s">
        <v>230</v>
      </c>
      <c r="D51" s="13" t="s">
        <v>231</v>
      </c>
      <c r="E51" s="13" t="s">
        <v>119</v>
      </c>
      <c r="F51" s="37">
        <v>25</v>
      </c>
      <c r="G51" s="37">
        <v>42</v>
      </c>
      <c r="H51" s="37">
        <v>0</v>
      </c>
      <c r="I51" s="37">
        <v>0</v>
      </c>
      <c r="J51" s="14">
        <f t="shared" si="1"/>
        <v>67</v>
      </c>
      <c r="K51" s="42">
        <v>9</v>
      </c>
      <c r="L51" s="39">
        <v>5</v>
      </c>
      <c r="M51" s="45">
        <v>25</v>
      </c>
      <c r="N51" s="45">
        <v>44</v>
      </c>
      <c r="O51" s="45">
        <v>0</v>
      </c>
      <c r="P51" s="45">
        <v>0</v>
      </c>
      <c r="Q51" s="163">
        <v>69</v>
      </c>
      <c r="R51" s="46">
        <v>9</v>
      </c>
      <c r="S51" s="41">
        <v>4</v>
      </c>
      <c r="T51" s="15" t="s">
        <v>232</v>
      </c>
      <c r="U51" s="16" t="s">
        <v>233</v>
      </c>
      <c r="V51" s="17" t="s">
        <v>234</v>
      </c>
    </row>
    <row r="52" spans="1:22" s="21" customFormat="1" ht="18.75" customHeight="1">
      <c r="A52" s="11">
        <v>47</v>
      </c>
      <c r="B52" s="12" t="s">
        <v>235</v>
      </c>
      <c r="C52" s="13" t="s">
        <v>236</v>
      </c>
      <c r="D52" s="13" t="s">
        <v>231</v>
      </c>
      <c r="E52" s="13" t="s">
        <v>119</v>
      </c>
      <c r="F52" s="37">
        <v>38</v>
      </c>
      <c r="G52" s="37">
        <v>137</v>
      </c>
      <c r="H52" s="37">
        <v>86</v>
      </c>
      <c r="I52" s="37">
        <v>0</v>
      </c>
      <c r="J52" s="14">
        <f t="shared" si="1"/>
        <v>261</v>
      </c>
      <c r="K52" s="42">
        <v>12</v>
      </c>
      <c r="L52" s="39">
        <v>17</v>
      </c>
      <c r="M52" s="45">
        <v>37</v>
      </c>
      <c r="N52" s="45">
        <v>142</v>
      </c>
      <c r="O52" s="45">
        <v>86</v>
      </c>
      <c r="P52" s="45">
        <v>0</v>
      </c>
      <c r="Q52" s="163">
        <v>265</v>
      </c>
      <c r="R52" s="46">
        <v>12</v>
      </c>
      <c r="S52" s="41">
        <v>15</v>
      </c>
      <c r="T52" s="15" t="s">
        <v>237</v>
      </c>
      <c r="U52" s="16" t="s">
        <v>238</v>
      </c>
      <c r="V52" s="17">
        <v>77380220</v>
      </c>
    </row>
    <row r="53" spans="1:22" s="21" customFormat="1" ht="18.75" customHeight="1">
      <c r="A53" s="11">
        <v>48</v>
      </c>
      <c r="B53" s="12" t="s">
        <v>239</v>
      </c>
      <c r="C53" s="13" t="s">
        <v>240</v>
      </c>
      <c r="D53" s="13" t="s">
        <v>231</v>
      </c>
      <c r="E53" s="13" t="s">
        <v>119</v>
      </c>
      <c r="F53" s="37">
        <v>0</v>
      </c>
      <c r="G53" s="37">
        <v>42</v>
      </c>
      <c r="H53" s="37">
        <v>0</v>
      </c>
      <c r="I53" s="37">
        <v>0</v>
      </c>
      <c r="J53" s="14">
        <f t="shared" si="1"/>
        <v>42</v>
      </c>
      <c r="K53" s="42">
        <v>6</v>
      </c>
      <c r="L53" s="39">
        <v>4</v>
      </c>
      <c r="M53" s="45">
        <v>0</v>
      </c>
      <c r="N53" s="45">
        <v>43</v>
      </c>
      <c r="O53" s="45">
        <v>0</v>
      </c>
      <c r="P53" s="45">
        <v>0</v>
      </c>
      <c r="Q53" s="163">
        <v>43</v>
      </c>
      <c r="R53" s="46">
        <v>6</v>
      </c>
      <c r="S53" s="41">
        <v>4</v>
      </c>
      <c r="T53" s="15" t="s">
        <v>241</v>
      </c>
      <c r="U53" s="16" t="s">
        <v>242</v>
      </c>
      <c r="V53" s="17" t="s">
        <v>243</v>
      </c>
    </row>
    <row r="54" spans="1:22" s="21" customFormat="1" ht="18.75" customHeight="1">
      <c r="A54" s="11">
        <v>49</v>
      </c>
      <c r="B54" s="12" t="s">
        <v>244</v>
      </c>
      <c r="C54" s="13" t="s">
        <v>245</v>
      </c>
      <c r="D54" s="13" t="s">
        <v>231</v>
      </c>
      <c r="E54" s="13" t="s">
        <v>119</v>
      </c>
      <c r="F54" s="37">
        <v>18</v>
      </c>
      <c r="G54" s="37">
        <v>69</v>
      </c>
      <c r="H54" s="37">
        <v>0</v>
      </c>
      <c r="I54" s="37">
        <v>0</v>
      </c>
      <c r="J54" s="14">
        <f t="shared" si="1"/>
        <v>87</v>
      </c>
      <c r="K54" s="42">
        <v>8</v>
      </c>
      <c r="L54" s="39">
        <v>6</v>
      </c>
      <c r="M54" s="45">
        <v>20</v>
      </c>
      <c r="N54" s="45">
        <v>67</v>
      </c>
      <c r="O54" s="45">
        <v>0</v>
      </c>
      <c r="P54" s="45">
        <v>0</v>
      </c>
      <c r="Q54" s="163">
        <v>87</v>
      </c>
      <c r="R54" s="46">
        <v>8</v>
      </c>
      <c r="S54" s="41">
        <v>5</v>
      </c>
      <c r="T54" s="15" t="s">
        <v>246</v>
      </c>
      <c r="U54" s="16" t="s">
        <v>247</v>
      </c>
      <c r="V54" s="17" t="s">
        <v>248</v>
      </c>
    </row>
    <row r="55" spans="1:22" s="21" customFormat="1" ht="18.75" customHeight="1">
      <c r="A55" s="11">
        <v>50</v>
      </c>
      <c r="B55" s="12" t="s">
        <v>249</v>
      </c>
      <c r="C55" s="13" t="s">
        <v>250</v>
      </c>
      <c r="D55" s="13" t="s">
        <v>231</v>
      </c>
      <c r="E55" s="13" t="s">
        <v>119</v>
      </c>
      <c r="F55" s="37">
        <v>60</v>
      </c>
      <c r="G55" s="37">
        <v>168</v>
      </c>
      <c r="H55" s="37">
        <v>0</v>
      </c>
      <c r="I55" s="37">
        <v>0</v>
      </c>
      <c r="J55" s="14">
        <f t="shared" si="1"/>
        <v>228</v>
      </c>
      <c r="K55" s="42">
        <v>8</v>
      </c>
      <c r="L55" s="39">
        <v>12</v>
      </c>
      <c r="M55" s="45">
        <v>59</v>
      </c>
      <c r="N55" s="45">
        <v>167</v>
      </c>
      <c r="O55" s="45">
        <v>0</v>
      </c>
      <c r="P55" s="45">
        <v>0</v>
      </c>
      <c r="Q55" s="163">
        <v>226</v>
      </c>
      <c r="R55" s="46">
        <v>8</v>
      </c>
      <c r="S55" s="41">
        <v>7</v>
      </c>
      <c r="T55" s="15" t="s">
        <v>251</v>
      </c>
      <c r="U55" s="16" t="s">
        <v>252</v>
      </c>
      <c r="V55" s="17" t="s">
        <v>253</v>
      </c>
    </row>
    <row r="56" spans="1:22" s="21" customFormat="1" ht="18.75" customHeight="1">
      <c r="A56" s="11">
        <v>51</v>
      </c>
      <c r="B56" s="12" t="s">
        <v>254</v>
      </c>
      <c r="C56" s="13" t="s">
        <v>255</v>
      </c>
      <c r="D56" s="13" t="s">
        <v>256</v>
      </c>
      <c r="E56" s="13" t="s">
        <v>119</v>
      </c>
      <c r="F56" s="37">
        <v>188</v>
      </c>
      <c r="G56" s="37">
        <v>573</v>
      </c>
      <c r="H56" s="37">
        <v>0</v>
      </c>
      <c r="I56" s="37">
        <v>0</v>
      </c>
      <c r="J56" s="14">
        <f t="shared" si="1"/>
        <v>761</v>
      </c>
      <c r="K56" s="42">
        <v>23</v>
      </c>
      <c r="L56" s="39">
        <v>35</v>
      </c>
      <c r="M56" s="45">
        <v>190</v>
      </c>
      <c r="N56" s="45">
        <v>579</v>
      </c>
      <c r="O56" s="45">
        <v>0</v>
      </c>
      <c r="P56" s="45">
        <v>0</v>
      </c>
      <c r="Q56" s="163">
        <v>769</v>
      </c>
      <c r="R56" s="46">
        <v>25</v>
      </c>
      <c r="S56" s="41">
        <v>33</v>
      </c>
      <c r="T56" s="15" t="s">
        <v>257</v>
      </c>
      <c r="U56" s="16" t="s">
        <v>258</v>
      </c>
      <c r="V56" s="17" t="s">
        <v>259</v>
      </c>
    </row>
    <row r="57" spans="1:22" s="21" customFormat="1" ht="18.75" customHeight="1">
      <c r="A57" s="11">
        <v>52</v>
      </c>
      <c r="B57" s="12" t="s">
        <v>260</v>
      </c>
      <c r="C57" s="13" t="s">
        <v>261</v>
      </c>
      <c r="D57" s="13" t="s">
        <v>256</v>
      </c>
      <c r="E57" s="13" t="s">
        <v>119</v>
      </c>
      <c r="F57" s="37">
        <v>147</v>
      </c>
      <c r="G57" s="37">
        <v>540</v>
      </c>
      <c r="H57" s="37">
        <v>222</v>
      </c>
      <c r="I57" s="37">
        <v>0</v>
      </c>
      <c r="J57" s="14">
        <f t="shared" si="1"/>
        <v>909</v>
      </c>
      <c r="K57" s="42">
        <v>27</v>
      </c>
      <c r="L57" s="39">
        <v>46</v>
      </c>
      <c r="M57" s="45">
        <v>141</v>
      </c>
      <c r="N57" s="45">
        <v>516</v>
      </c>
      <c r="O57" s="45">
        <v>203</v>
      </c>
      <c r="P57" s="45">
        <v>0</v>
      </c>
      <c r="Q57" s="163">
        <v>860</v>
      </c>
      <c r="R57" s="46">
        <v>26</v>
      </c>
      <c r="S57" s="41">
        <v>41</v>
      </c>
      <c r="T57" s="15" t="s">
        <v>262</v>
      </c>
      <c r="U57" s="22" t="s">
        <v>263</v>
      </c>
      <c r="V57" s="17" t="s">
        <v>264</v>
      </c>
    </row>
    <row r="58" spans="1:22" s="21" customFormat="1" ht="18.75" customHeight="1">
      <c r="A58" s="11">
        <v>53</v>
      </c>
      <c r="B58" s="12" t="s">
        <v>265</v>
      </c>
      <c r="C58" s="13" t="s">
        <v>266</v>
      </c>
      <c r="D58" s="13" t="s">
        <v>267</v>
      </c>
      <c r="E58" s="13" t="s">
        <v>119</v>
      </c>
      <c r="F58" s="37">
        <v>46</v>
      </c>
      <c r="G58" s="37">
        <v>116</v>
      </c>
      <c r="H58" s="37">
        <v>21</v>
      </c>
      <c r="I58" s="37">
        <v>0</v>
      </c>
      <c r="J58" s="14">
        <f t="shared" si="1"/>
        <v>183</v>
      </c>
      <c r="K58" s="42">
        <v>11</v>
      </c>
      <c r="L58" s="39">
        <v>16</v>
      </c>
      <c r="M58" s="45">
        <v>47</v>
      </c>
      <c r="N58" s="45">
        <v>117</v>
      </c>
      <c r="O58" s="45">
        <v>20</v>
      </c>
      <c r="P58" s="45">
        <v>0</v>
      </c>
      <c r="Q58" s="163">
        <v>184</v>
      </c>
      <c r="R58" s="46">
        <v>11</v>
      </c>
      <c r="S58" s="41">
        <v>15</v>
      </c>
      <c r="T58" s="15" t="s">
        <v>268</v>
      </c>
      <c r="U58" s="16" t="s">
        <v>269</v>
      </c>
      <c r="V58" s="17" t="s">
        <v>270</v>
      </c>
    </row>
    <row r="59" spans="1:22" s="21" customFormat="1" ht="18.75" customHeight="1">
      <c r="A59" s="11">
        <v>54</v>
      </c>
      <c r="B59" s="12" t="s">
        <v>271</v>
      </c>
      <c r="C59" s="13" t="s">
        <v>272</v>
      </c>
      <c r="D59" s="13" t="s">
        <v>267</v>
      </c>
      <c r="E59" s="13" t="s">
        <v>119</v>
      </c>
      <c r="F59" s="37">
        <v>35</v>
      </c>
      <c r="G59" s="37">
        <v>80</v>
      </c>
      <c r="H59" s="37">
        <v>31</v>
      </c>
      <c r="I59" s="37">
        <v>0</v>
      </c>
      <c r="J59" s="14">
        <f t="shared" si="1"/>
        <v>146</v>
      </c>
      <c r="K59" s="42">
        <v>12</v>
      </c>
      <c r="L59" s="39">
        <v>14</v>
      </c>
      <c r="M59" s="45">
        <v>35</v>
      </c>
      <c r="N59" s="45">
        <v>80</v>
      </c>
      <c r="O59" s="45">
        <v>32</v>
      </c>
      <c r="P59" s="45">
        <v>0</v>
      </c>
      <c r="Q59" s="163">
        <v>147</v>
      </c>
      <c r="R59" s="46">
        <v>12</v>
      </c>
      <c r="S59" s="41">
        <v>16</v>
      </c>
      <c r="T59" s="15" t="s">
        <v>273</v>
      </c>
      <c r="U59" s="20" t="s">
        <v>274</v>
      </c>
      <c r="V59" s="17" t="s">
        <v>275</v>
      </c>
    </row>
    <row r="60" spans="1:22" s="21" customFormat="1" ht="18.75" customHeight="1">
      <c r="A60" s="11">
        <v>55</v>
      </c>
      <c r="B60" s="12" t="s">
        <v>276</v>
      </c>
      <c r="C60" s="13" t="s">
        <v>277</v>
      </c>
      <c r="D60" s="13" t="s">
        <v>267</v>
      </c>
      <c r="E60" s="13" t="s">
        <v>119</v>
      </c>
      <c r="F60" s="37">
        <v>18</v>
      </c>
      <c r="G60" s="37">
        <v>54</v>
      </c>
      <c r="H60" s="37">
        <v>0</v>
      </c>
      <c r="I60" s="37">
        <v>0</v>
      </c>
      <c r="J60" s="14">
        <f t="shared" si="1"/>
        <v>72</v>
      </c>
      <c r="K60" s="42">
        <v>8</v>
      </c>
      <c r="L60" s="39">
        <v>5</v>
      </c>
      <c r="M60" s="45">
        <v>19</v>
      </c>
      <c r="N60" s="45">
        <v>57</v>
      </c>
      <c r="O60" s="45">
        <v>0</v>
      </c>
      <c r="P60" s="45">
        <v>0</v>
      </c>
      <c r="Q60" s="163">
        <v>76</v>
      </c>
      <c r="R60" s="46">
        <v>8</v>
      </c>
      <c r="S60" s="41">
        <v>5</v>
      </c>
      <c r="T60" s="15" t="s">
        <v>278</v>
      </c>
      <c r="U60" s="16" t="s">
        <v>279</v>
      </c>
      <c r="V60" s="17">
        <v>77380826</v>
      </c>
    </row>
    <row r="61" spans="1:22" s="21" customFormat="1" ht="18.75" customHeight="1">
      <c r="A61" s="11">
        <v>56</v>
      </c>
      <c r="B61" s="12" t="s">
        <v>280</v>
      </c>
      <c r="C61" s="13" t="s">
        <v>281</v>
      </c>
      <c r="D61" s="13" t="s">
        <v>267</v>
      </c>
      <c r="E61" s="13" t="s">
        <v>119</v>
      </c>
      <c r="F61" s="37">
        <v>15</v>
      </c>
      <c r="G61" s="37">
        <v>51</v>
      </c>
      <c r="H61" s="37">
        <v>0</v>
      </c>
      <c r="I61" s="37">
        <v>0</v>
      </c>
      <c r="J61" s="14">
        <f t="shared" si="1"/>
        <v>66</v>
      </c>
      <c r="K61" s="42">
        <v>8</v>
      </c>
      <c r="L61" s="39">
        <v>6</v>
      </c>
      <c r="M61" s="45">
        <v>15</v>
      </c>
      <c r="N61" s="45">
        <v>50</v>
      </c>
      <c r="O61" s="45">
        <v>0</v>
      </c>
      <c r="P61" s="45">
        <v>0</v>
      </c>
      <c r="Q61" s="163">
        <v>65</v>
      </c>
      <c r="R61" s="46">
        <v>8</v>
      </c>
      <c r="S61" s="41">
        <v>8</v>
      </c>
      <c r="T61" s="15" t="s">
        <v>282</v>
      </c>
      <c r="U61" s="16" t="s">
        <v>283</v>
      </c>
      <c r="V61" s="17" t="s">
        <v>284</v>
      </c>
    </row>
    <row r="62" spans="1:22" s="21" customFormat="1" ht="18.75" customHeight="1">
      <c r="A62" s="11">
        <v>57</v>
      </c>
      <c r="B62" s="12" t="s">
        <v>285</v>
      </c>
      <c r="C62" s="13" t="s">
        <v>286</v>
      </c>
      <c r="D62" s="13" t="s">
        <v>267</v>
      </c>
      <c r="E62" s="13" t="s">
        <v>119</v>
      </c>
      <c r="F62" s="37">
        <v>15</v>
      </c>
      <c r="G62" s="37">
        <v>69</v>
      </c>
      <c r="H62" s="37">
        <v>0</v>
      </c>
      <c r="I62" s="37">
        <v>0</v>
      </c>
      <c r="J62" s="14">
        <f t="shared" si="1"/>
        <v>84</v>
      </c>
      <c r="K62" s="42">
        <v>9</v>
      </c>
      <c r="L62" s="39">
        <v>6</v>
      </c>
      <c r="M62" s="45">
        <v>17</v>
      </c>
      <c r="N62" s="45">
        <v>69</v>
      </c>
      <c r="O62" s="45">
        <v>0</v>
      </c>
      <c r="P62" s="45">
        <v>0</v>
      </c>
      <c r="Q62" s="163">
        <v>86</v>
      </c>
      <c r="R62" s="46">
        <v>9</v>
      </c>
      <c r="S62" s="41">
        <v>5</v>
      </c>
      <c r="T62" s="15" t="s">
        <v>287</v>
      </c>
      <c r="U62" s="16" t="s">
        <v>288</v>
      </c>
      <c r="V62" s="17">
        <v>77274737</v>
      </c>
    </row>
    <row r="63" spans="1:22" s="21" customFormat="1" ht="18.75" customHeight="1">
      <c r="A63" s="11">
        <v>58</v>
      </c>
      <c r="B63" s="12" t="s">
        <v>289</v>
      </c>
      <c r="C63" s="13" t="s">
        <v>290</v>
      </c>
      <c r="D63" s="13" t="s">
        <v>267</v>
      </c>
      <c r="E63" s="13" t="s">
        <v>119</v>
      </c>
      <c r="F63" s="37">
        <v>109</v>
      </c>
      <c r="G63" s="37">
        <v>222</v>
      </c>
      <c r="H63" s="37">
        <v>100</v>
      </c>
      <c r="I63" s="37">
        <v>0</v>
      </c>
      <c r="J63" s="14">
        <f t="shared" si="1"/>
        <v>431</v>
      </c>
      <c r="K63" s="42">
        <v>13</v>
      </c>
      <c r="L63" s="39">
        <v>21</v>
      </c>
      <c r="M63" s="45">
        <v>113</v>
      </c>
      <c r="N63" s="45">
        <v>221</v>
      </c>
      <c r="O63" s="45">
        <v>96</v>
      </c>
      <c r="P63" s="45">
        <v>0</v>
      </c>
      <c r="Q63" s="163">
        <v>430</v>
      </c>
      <c r="R63" s="46">
        <v>13</v>
      </c>
      <c r="S63" s="41">
        <v>21</v>
      </c>
      <c r="T63" s="15" t="s">
        <v>291</v>
      </c>
      <c r="U63" s="20" t="s">
        <v>292</v>
      </c>
      <c r="V63" s="17">
        <v>77954258</v>
      </c>
    </row>
    <row r="64" spans="1:22" s="21" customFormat="1" ht="18.75" customHeight="1">
      <c r="A64" s="11">
        <v>59</v>
      </c>
      <c r="B64" s="12" t="s">
        <v>293</v>
      </c>
      <c r="C64" s="13" t="s">
        <v>294</v>
      </c>
      <c r="D64" s="13" t="s">
        <v>267</v>
      </c>
      <c r="E64" s="13" t="s">
        <v>119</v>
      </c>
      <c r="F64" s="37">
        <v>17</v>
      </c>
      <c r="G64" s="37">
        <v>79</v>
      </c>
      <c r="H64" s="37">
        <v>0</v>
      </c>
      <c r="I64" s="37">
        <v>0</v>
      </c>
      <c r="J64" s="14">
        <f t="shared" si="1"/>
        <v>96</v>
      </c>
      <c r="K64" s="42">
        <v>8</v>
      </c>
      <c r="L64" s="39">
        <v>6</v>
      </c>
      <c r="M64" s="45">
        <v>18</v>
      </c>
      <c r="N64" s="45">
        <v>78</v>
      </c>
      <c r="O64" s="45">
        <v>0</v>
      </c>
      <c r="P64" s="45">
        <v>0</v>
      </c>
      <c r="Q64" s="163">
        <v>96</v>
      </c>
      <c r="R64" s="46">
        <v>8</v>
      </c>
      <c r="S64" s="41">
        <v>5</v>
      </c>
      <c r="T64" s="15" t="s">
        <v>295</v>
      </c>
      <c r="U64" s="16" t="s">
        <v>296</v>
      </c>
      <c r="V64" s="17">
        <v>77380273</v>
      </c>
    </row>
    <row r="65" spans="1:22" s="21" customFormat="1" ht="37.5" customHeight="1">
      <c r="A65" s="23">
        <v>60</v>
      </c>
      <c r="B65" s="24" t="s">
        <v>297</v>
      </c>
      <c r="C65" s="25" t="s">
        <v>298</v>
      </c>
      <c r="D65" s="25" t="s">
        <v>267</v>
      </c>
      <c r="E65" s="25" t="s">
        <v>119</v>
      </c>
      <c r="F65" s="38">
        <v>8</v>
      </c>
      <c r="G65" s="38">
        <v>17</v>
      </c>
      <c r="H65" s="38">
        <v>0</v>
      </c>
      <c r="I65" s="37">
        <v>0</v>
      </c>
      <c r="J65" s="26">
        <f t="shared" si="1"/>
        <v>25</v>
      </c>
      <c r="K65" s="43">
        <v>8</v>
      </c>
      <c r="L65" s="40">
        <v>3</v>
      </c>
      <c r="M65" s="45">
        <v>8</v>
      </c>
      <c r="N65" s="45">
        <v>18</v>
      </c>
      <c r="O65" s="45">
        <v>0</v>
      </c>
      <c r="P65" s="45">
        <v>0</v>
      </c>
      <c r="Q65" s="163">
        <v>26</v>
      </c>
      <c r="R65" s="46">
        <v>8</v>
      </c>
      <c r="S65" s="41">
        <v>2</v>
      </c>
      <c r="T65" s="15" t="s">
        <v>299</v>
      </c>
      <c r="U65" s="22" t="s">
        <v>300</v>
      </c>
      <c r="V65" s="17" t="s">
        <v>301</v>
      </c>
    </row>
    <row r="66" spans="1:22" s="21" customFormat="1" ht="18.75" customHeight="1">
      <c r="A66" s="11">
        <v>61</v>
      </c>
      <c r="B66" s="12" t="s">
        <v>302</v>
      </c>
      <c r="C66" s="13" t="s">
        <v>303</v>
      </c>
      <c r="D66" s="13" t="s">
        <v>304</v>
      </c>
      <c r="E66" s="13" t="s">
        <v>119</v>
      </c>
      <c r="F66" s="37">
        <v>0</v>
      </c>
      <c r="G66" s="37">
        <v>61</v>
      </c>
      <c r="H66" s="37">
        <v>0</v>
      </c>
      <c r="I66" s="37">
        <v>0</v>
      </c>
      <c r="J66" s="14">
        <f t="shared" si="1"/>
        <v>61</v>
      </c>
      <c r="K66" s="42">
        <v>6</v>
      </c>
      <c r="L66" s="39">
        <v>5</v>
      </c>
      <c r="M66" s="45">
        <v>0</v>
      </c>
      <c r="N66" s="45">
        <v>66</v>
      </c>
      <c r="O66" s="45">
        <v>0</v>
      </c>
      <c r="P66" s="45">
        <v>0</v>
      </c>
      <c r="Q66" s="163">
        <v>66</v>
      </c>
      <c r="R66" s="46">
        <v>6</v>
      </c>
      <c r="S66" s="41">
        <v>4</v>
      </c>
      <c r="T66" s="15" t="s">
        <v>305</v>
      </c>
      <c r="U66" s="16" t="s">
        <v>306</v>
      </c>
      <c r="V66" s="17" t="s">
        <v>156</v>
      </c>
    </row>
    <row r="67" spans="1:22" s="21" customFormat="1" ht="18.75" hidden="1" customHeight="1">
      <c r="A67" s="11"/>
      <c r="B67" s="12"/>
      <c r="C67" s="13"/>
      <c r="D67" s="13"/>
      <c r="E67" s="13"/>
      <c r="F67" s="37"/>
      <c r="G67" s="37"/>
      <c r="H67" s="37"/>
      <c r="I67" s="37"/>
      <c r="J67" s="14"/>
      <c r="K67" s="42"/>
      <c r="L67" s="39"/>
      <c r="M67" s="45">
        <v>0</v>
      </c>
      <c r="N67" s="45">
        <v>0</v>
      </c>
      <c r="O67" s="45">
        <v>0</v>
      </c>
      <c r="P67" s="45">
        <v>0</v>
      </c>
      <c r="Q67" s="163">
        <v>0</v>
      </c>
      <c r="R67" s="46">
        <v>0</v>
      </c>
      <c r="S67" s="41">
        <v>0</v>
      </c>
      <c r="T67" s="15"/>
      <c r="U67" s="35"/>
      <c r="V67" s="17"/>
    </row>
    <row r="68" spans="1:22" s="21" customFormat="1" ht="18.75" customHeight="1">
      <c r="A68" s="11">
        <v>62</v>
      </c>
      <c r="B68" s="12" t="s">
        <v>307</v>
      </c>
      <c r="C68" s="13" t="s">
        <v>308</v>
      </c>
      <c r="D68" s="13" t="s">
        <v>304</v>
      </c>
      <c r="E68" s="13" t="s">
        <v>119</v>
      </c>
      <c r="F68" s="37">
        <v>22</v>
      </c>
      <c r="G68" s="37">
        <v>121</v>
      </c>
      <c r="H68" s="37">
        <v>0</v>
      </c>
      <c r="I68" s="37">
        <v>0</v>
      </c>
      <c r="J68" s="14">
        <f t="shared" si="1"/>
        <v>143</v>
      </c>
      <c r="K68" s="42">
        <v>8</v>
      </c>
      <c r="L68" s="39">
        <v>10</v>
      </c>
      <c r="M68" s="45">
        <v>25</v>
      </c>
      <c r="N68" s="45">
        <v>122</v>
      </c>
      <c r="O68" s="45">
        <v>0</v>
      </c>
      <c r="P68" s="45">
        <v>0</v>
      </c>
      <c r="Q68" s="163">
        <v>147</v>
      </c>
      <c r="R68" s="46">
        <v>8</v>
      </c>
      <c r="S68" s="41">
        <v>9</v>
      </c>
      <c r="T68" s="15" t="s">
        <v>309</v>
      </c>
      <c r="U68" s="20" t="s">
        <v>310</v>
      </c>
      <c r="V68" s="17" t="s">
        <v>311</v>
      </c>
    </row>
    <row r="69" spans="1:22" s="21" customFormat="1" ht="18.75" customHeight="1">
      <c r="A69" s="11">
        <v>63</v>
      </c>
      <c r="B69" s="12" t="s">
        <v>312</v>
      </c>
      <c r="C69" s="13" t="s">
        <v>313</v>
      </c>
      <c r="D69" s="13" t="s">
        <v>314</v>
      </c>
      <c r="E69" s="13" t="s">
        <v>119</v>
      </c>
      <c r="F69" s="37">
        <v>34</v>
      </c>
      <c r="G69" s="37">
        <v>33</v>
      </c>
      <c r="H69" s="37">
        <v>0</v>
      </c>
      <c r="I69" s="37">
        <v>0</v>
      </c>
      <c r="J69" s="14">
        <f t="shared" si="1"/>
        <v>67</v>
      </c>
      <c r="K69" s="42">
        <v>9</v>
      </c>
      <c r="L69" s="39">
        <v>4</v>
      </c>
      <c r="M69" s="45">
        <v>35</v>
      </c>
      <c r="N69" s="45">
        <v>39</v>
      </c>
      <c r="O69" s="45">
        <v>0</v>
      </c>
      <c r="P69" s="45">
        <v>0</v>
      </c>
      <c r="Q69" s="163">
        <v>74</v>
      </c>
      <c r="R69" s="46">
        <v>9</v>
      </c>
      <c r="S69" s="41">
        <v>3</v>
      </c>
      <c r="T69" s="15" t="s">
        <v>315</v>
      </c>
      <c r="U69" s="19" t="s">
        <v>316</v>
      </c>
      <c r="V69" s="17" t="s">
        <v>317</v>
      </c>
    </row>
    <row r="70" spans="1:22" s="21" customFormat="1" ht="18.75" customHeight="1">
      <c r="A70" s="11">
        <v>64</v>
      </c>
      <c r="B70" s="12" t="s">
        <v>318</v>
      </c>
      <c r="C70" s="13" t="s">
        <v>319</v>
      </c>
      <c r="D70" s="13" t="s">
        <v>314</v>
      </c>
      <c r="E70" s="13" t="s">
        <v>119</v>
      </c>
      <c r="F70" s="37">
        <v>30</v>
      </c>
      <c r="G70" s="37">
        <v>95</v>
      </c>
      <c r="H70" s="37">
        <v>0</v>
      </c>
      <c r="I70" s="37">
        <v>0</v>
      </c>
      <c r="J70" s="14">
        <f t="shared" si="1"/>
        <v>125</v>
      </c>
      <c r="K70" s="42">
        <v>8</v>
      </c>
      <c r="L70" s="39">
        <v>7</v>
      </c>
      <c r="M70" s="45">
        <v>29</v>
      </c>
      <c r="N70" s="45">
        <v>96</v>
      </c>
      <c r="O70" s="45">
        <v>0</v>
      </c>
      <c r="P70" s="45">
        <v>0</v>
      </c>
      <c r="Q70" s="163">
        <v>125</v>
      </c>
      <c r="R70" s="46">
        <v>8</v>
      </c>
      <c r="S70" s="41">
        <v>7</v>
      </c>
      <c r="T70" s="15" t="s">
        <v>320</v>
      </c>
      <c r="U70" s="16" t="s">
        <v>321</v>
      </c>
      <c r="V70" s="17" t="s">
        <v>322</v>
      </c>
    </row>
    <row r="71" spans="1:22" s="21" customFormat="1" ht="18.75" customHeight="1">
      <c r="A71" s="11">
        <v>65</v>
      </c>
      <c r="B71" s="12" t="s">
        <v>323</v>
      </c>
      <c r="C71" s="13" t="s">
        <v>324</v>
      </c>
      <c r="D71" s="13" t="s">
        <v>314</v>
      </c>
      <c r="E71" s="13" t="s">
        <v>119</v>
      </c>
      <c r="F71" s="37">
        <v>0</v>
      </c>
      <c r="G71" s="37">
        <v>18</v>
      </c>
      <c r="H71" s="37">
        <v>0</v>
      </c>
      <c r="I71" s="37">
        <v>0</v>
      </c>
      <c r="J71" s="14">
        <f t="shared" si="1"/>
        <v>18</v>
      </c>
      <c r="K71" s="42">
        <v>6</v>
      </c>
      <c r="L71" s="39">
        <v>3</v>
      </c>
      <c r="M71" s="45">
        <v>0</v>
      </c>
      <c r="N71" s="45">
        <v>17</v>
      </c>
      <c r="O71" s="45">
        <v>0</v>
      </c>
      <c r="P71" s="45">
        <v>0</v>
      </c>
      <c r="Q71" s="163">
        <v>17</v>
      </c>
      <c r="R71" s="46">
        <v>6</v>
      </c>
      <c r="S71" s="41">
        <v>2</v>
      </c>
      <c r="T71" s="15" t="s">
        <v>325</v>
      </c>
      <c r="U71" s="22" t="s">
        <v>326</v>
      </c>
      <c r="V71" s="17" t="s">
        <v>98</v>
      </c>
    </row>
    <row r="72" spans="1:22" s="21" customFormat="1" ht="18.75" customHeight="1">
      <c r="A72" s="11">
        <v>66</v>
      </c>
      <c r="B72" s="12" t="s">
        <v>327</v>
      </c>
      <c r="C72" s="13" t="s">
        <v>328</v>
      </c>
      <c r="D72" s="13" t="s">
        <v>329</v>
      </c>
      <c r="E72" s="13" t="s">
        <v>119</v>
      </c>
      <c r="F72" s="37">
        <v>124</v>
      </c>
      <c r="G72" s="37">
        <v>288</v>
      </c>
      <c r="H72" s="37">
        <v>0</v>
      </c>
      <c r="I72" s="37">
        <v>0</v>
      </c>
      <c r="J72" s="14">
        <f t="shared" si="1"/>
        <v>412</v>
      </c>
      <c r="K72" s="42">
        <v>13</v>
      </c>
      <c r="L72" s="39">
        <v>20</v>
      </c>
      <c r="M72" s="45">
        <v>120</v>
      </c>
      <c r="N72" s="45">
        <v>286</v>
      </c>
      <c r="O72" s="45">
        <v>0</v>
      </c>
      <c r="P72" s="45">
        <v>0</v>
      </c>
      <c r="Q72" s="163">
        <v>406</v>
      </c>
      <c r="R72" s="46">
        <v>16</v>
      </c>
      <c r="S72" s="41">
        <v>19</v>
      </c>
      <c r="T72" s="15" t="s">
        <v>330</v>
      </c>
      <c r="U72" s="16" t="s">
        <v>331</v>
      </c>
      <c r="V72" s="17">
        <v>77318186</v>
      </c>
    </row>
    <row r="73" spans="1:22" s="21" customFormat="1" ht="18.75" customHeight="1">
      <c r="A73" s="11">
        <v>67</v>
      </c>
      <c r="B73" s="12" t="s">
        <v>332</v>
      </c>
      <c r="C73" s="13" t="s">
        <v>333</v>
      </c>
      <c r="D73" s="13" t="s">
        <v>329</v>
      </c>
      <c r="E73" s="13" t="s">
        <v>119</v>
      </c>
      <c r="F73" s="37">
        <v>47</v>
      </c>
      <c r="G73" s="37">
        <v>110</v>
      </c>
      <c r="H73" s="37">
        <v>0</v>
      </c>
      <c r="I73" s="37">
        <v>0</v>
      </c>
      <c r="J73" s="14">
        <f t="shared" si="1"/>
        <v>157</v>
      </c>
      <c r="K73" s="42">
        <v>9</v>
      </c>
      <c r="L73" s="39">
        <v>11</v>
      </c>
      <c r="M73" s="45">
        <v>50</v>
      </c>
      <c r="N73" s="45">
        <v>112</v>
      </c>
      <c r="O73" s="45">
        <v>0</v>
      </c>
      <c r="P73" s="45">
        <v>0</v>
      </c>
      <c r="Q73" s="163">
        <v>162</v>
      </c>
      <c r="R73" s="46">
        <v>9</v>
      </c>
      <c r="S73" s="41">
        <v>10</v>
      </c>
      <c r="T73" s="15" t="s">
        <v>334</v>
      </c>
      <c r="U73" s="27" t="s">
        <v>335</v>
      </c>
      <c r="V73" s="17" t="s">
        <v>336</v>
      </c>
    </row>
    <row r="74" spans="1:22" s="21" customFormat="1" ht="18.75" customHeight="1">
      <c r="A74" s="11">
        <v>68</v>
      </c>
      <c r="B74" s="12" t="s">
        <v>337</v>
      </c>
      <c r="C74" s="13" t="s">
        <v>338</v>
      </c>
      <c r="D74" s="13" t="s">
        <v>329</v>
      </c>
      <c r="E74" s="13" t="s">
        <v>119</v>
      </c>
      <c r="F74" s="37">
        <v>11</v>
      </c>
      <c r="G74" s="37">
        <v>70</v>
      </c>
      <c r="H74" s="37">
        <v>0</v>
      </c>
      <c r="I74" s="37">
        <v>0</v>
      </c>
      <c r="J74" s="14">
        <f t="shared" si="1"/>
        <v>81</v>
      </c>
      <c r="K74" s="42">
        <v>8</v>
      </c>
      <c r="L74" s="39">
        <v>6</v>
      </c>
      <c r="M74" s="45">
        <v>15</v>
      </c>
      <c r="N74" s="45">
        <v>71</v>
      </c>
      <c r="O74" s="45">
        <v>0</v>
      </c>
      <c r="P74" s="45">
        <v>0</v>
      </c>
      <c r="Q74" s="163">
        <v>86</v>
      </c>
      <c r="R74" s="46">
        <v>8</v>
      </c>
      <c r="S74" s="41">
        <v>3</v>
      </c>
      <c r="T74" s="15" t="s">
        <v>339</v>
      </c>
      <c r="U74" s="16" t="s">
        <v>340</v>
      </c>
      <c r="V74" s="17">
        <v>77379500</v>
      </c>
    </row>
    <row r="75" spans="1:22" s="21" customFormat="1" ht="18.75" customHeight="1">
      <c r="A75" s="11">
        <v>69</v>
      </c>
      <c r="B75" s="12" t="s">
        <v>341</v>
      </c>
      <c r="C75" s="13" t="s">
        <v>342</v>
      </c>
      <c r="D75" s="13" t="s">
        <v>343</v>
      </c>
      <c r="E75" s="13" t="s">
        <v>119</v>
      </c>
      <c r="F75" s="37">
        <v>5</v>
      </c>
      <c r="G75" s="37">
        <v>42</v>
      </c>
      <c r="H75" s="37">
        <v>0</v>
      </c>
      <c r="I75" s="37">
        <v>0</v>
      </c>
      <c r="J75" s="14">
        <f t="shared" si="1"/>
        <v>47</v>
      </c>
      <c r="K75" s="42">
        <v>8</v>
      </c>
      <c r="L75" s="39">
        <v>4</v>
      </c>
      <c r="M75" s="45">
        <v>5</v>
      </c>
      <c r="N75" s="45">
        <v>39</v>
      </c>
      <c r="O75" s="45">
        <v>0</v>
      </c>
      <c r="P75" s="45">
        <v>0</v>
      </c>
      <c r="Q75" s="163">
        <v>44</v>
      </c>
      <c r="R75" s="46">
        <v>8</v>
      </c>
      <c r="S75" s="41">
        <v>4</v>
      </c>
      <c r="T75" s="15" t="s">
        <v>344</v>
      </c>
      <c r="U75" s="22" t="s">
        <v>345</v>
      </c>
      <c r="V75" s="17" t="s">
        <v>346</v>
      </c>
    </row>
    <row r="76" spans="1:22" s="21" customFormat="1" ht="37.5" customHeight="1">
      <c r="A76" s="11">
        <v>70</v>
      </c>
      <c r="B76" s="24" t="s">
        <v>347</v>
      </c>
      <c r="C76" s="25" t="s">
        <v>348</v>
      </c>
      <c r="D76" s="25" t="s">
        <v>343</v>
      </c>
      <c r="E76" s="25" t="s">
        <v>119</v>
      </c>
      <c r="F76" s="38">
        <v>8</v>
      </c>
      <c r="G76" s="38">
        <v>16</v>
      </c>
      <c r="H76" s="38">
        <v>0</v>
      </c>
      <c r="I76" s="38">
        <v>0</v>
      </c>
      <c r="J76" s="26">
        <f t="shared" si="1"/>
        <v>24</v>
      </c>
      <c r="K76" s="43">
        <v>7</v>
      </c>
      <c r="L76" s="40">
        <v>3</v>
      </c>
      <c r="M76" s="45">
        <v>9</v>
      </c>
      <c r="N76" s="45">
        <v>18</v>
      </c>
      <c r="O76" s="45">
        <v>0</v>
      </c>
      <c r="P76" s="45">
        <v>0</v>
      </c>
      <c r="Q76" s="163">
        <v>27</v>
      </c>
      <c r="R76" s="46">
        <v>7</v>
      </c>
      <c r="S76" s="41">
        <v>1</v>
      </c>
      <c r="T76" s="15" t="s">
        <v>349</v>
      </c>
      <c r="U76" s="22" t="s">
        <v>350</v>
      </c>
      <c r="V76" s="17" t="s">
        <v>351</v>
      </c>
    </row>
    <row r="77" spans="1:22" s="21" customFormat="1" ht="18.75" customHeight="1">
      <c r="A77" s="11">
        <v>71</v>
      </c>
      <c r="B77" s="12" t="s">
        <v>352</v>
      </c>
      <c r="C77" s="13" t="s">
        <v>353</v>
      </c>
      <c r="D77" s="13" t="s">
        <v>343</v>
      </c>
      <c r="E77" s="13" t="s">
        <v>119</v>
      </c>
      <c r="F77" s="37">
        <v>47</v>
      </c>
      <c r="G77" s="37">
        <v>117</v>
      </c>
      <c r="H77" s="37">
        <v>0</v>
      </c>
      <c r="I77" s="37">
        <v>0</v>
      </c>
      <c r="J77" s="14">
        <f t="shared" si="1"/>
        <v>164</v>
      </c>
      <c r="K77" s="42">
        <v>8</v>
      </c>
      <c r="L77" s="39">
        <v>9</v>
      </c>
      <c r="M77" s="45">
        <v>46</v>
      </c>
      <c r="N77" s="45">
        <v>115</v>
      </c>
      <c r="O77" s="45">
        <v>0</v>
      </c>
      <c r="P77" s="45">
        <v>0</v>
      </c>
      <c r="Q77" s="163">
        <v>161</v>
      </c>
      <c r="R77" s="46">
        <v>8</v>
      </c>
      <c r="S77" s="41">
        <v>9</v>
      </c>
      <c r="T77" s="15" t="s">
        <v>354</v>
      </c>
      <c r="U77" s="20" t="s">
        <v>355</v>
      </c>
      <c r="V77" s="17" t="s">
        <v>356</v>
      </c>
    </row>
    <row r="78" spans="1:22" s="21" customFormat="1" ht="18.75" customHeight="1">
      <c r="A78" s="11">
        <v>72</v>
      </c>
      <c r="B78" s="12" t="s">
        <v>357</v>
      </c>
      <c r="C78" s="13" t="s">
        <v>358</v>
      </c>
      <c r="D78" s="13" t="s">
        <v>343</v>
      </c>
      <c r="E78" s="13" t="s">
        <v>119</v>
      </c>
      <c r="F78" s="37">
        <v>22</v>
      </c>
      <c r="G78" s="37">
        <v>36</v>
      </c>
      <c r="H78" s="37">
        <v>0</v>
      </c>
      <c r="I78" s="37">
        <v>0</v>
      </c>
      <c r="J78" s="14">
        <f t="shared" si="1"/>
        <v>58</v>
      </c>
      <c r="K78" s="42">
        <v>9</v>
      </c>
      <c r="L78" s="39">
        <v>5</v>
      </c>
      <c r="M78" s="45">
        <v>21</v>
      </c>
      <c r="N78" s="45">
        <v>38</v>
      </c>
      <c r="O78" s="45">
        <v>0</v>
      </c>
      <c r="P78" s="45">
        <v>0</v>
      </c>
      <c r="Q78" s="163">
        <v>59</v>
      </c>
      <c r="R78" s="46">
        <v>9</v>
      </c>
      <c r="S78" s="41">
        <v>4</v>
      </c>
      <c r="T78" s="15" t="s">
        <v>359</v>
      </c>
      <c r="U78" s="16" t="s">
        <v>360</v>
      </c>
      <c r="V78" s="17" t="s">
        <v>361</v>
      </c>
    </row>
    <row r="79" spans="1:22" s="21" customFormat="1" ht="18.75" customHeight="1">
      <c r="A79" s="11">
        <v>73</v>
      </c>
      <c r="B79" s="12" t="s">
        <v>362</v>
      </c>
      <c r="C79" s="13" t="s">
        <v>363</v>
      </c>
      <c r="D79" s="13" t="s">
        <v>364</v>
      </c>
      <c r="E79" s="13" t="s">
        <v>365</v>
      </c>
      <c r="F79" s="37">
        <v>21</v>
      </c>
      <c r="G79" s="37">
        <v>82</v>
      </c>
      <c r="H79" s="37">
        <v>0</v>
      </c>
      <c r="I79" s="37">
        <v>0</v>
      </c>
      <c r="J79" s="14">
        <f t="shared" si="1"/>
        <v>103</v>
      </c>
      <c r="K79" s="42">
        <v>8</v>
      </c>
      <c r="L79" s="39">
        <v>8</v>
      </c>
      <c r="M79" s="45">
        <v>18</v>
      </c>
      <c r="N79" s="45">
        <v>83</v>
      </c>
      <c r="O79" s="45">
        <v>0</v>
      </c>
      <c r="P79" s="45">
        <v>0</v>
      </c>
      <c r="Q79" s="163">
        <v>101</v>
      </c>
      <c r="R79" s="46">
        <v>8</v>
      </c>
      <c r="S79" s="41">
        <v>7</v>
      </c>
      <c r="T79" s="15" t="s">
        <v>366</v>
      </c>
      <c r="U79" s="16" t="s">
        <v>367</v>
      </c>
      <c r="V79" s="17" t="s">
        <v>368</v>
      </c>
    </row>
    <row r="80" spans="1:22" s="21" customFormat="1" ht="18.75" customHeight="1">
      <c r="A80" s="11">
        <v>74</v>
      </c>
      <c r="B80" s="12" t="s">
        <v>369</v>
      </c>
      <c r="C80" s="13" t="s">
        <v>370</v>
      </c>
      <c r="D80" s="13" t="s">
        <v>364</v>
      </c>
      <c r="E80" s="13" t="s">
        <v>365</v>
      </c>
      <c r="F80" s="37">
        <v>0</v>
      </c>
      <c r="G80" s="37">
        <v>9</v>
      </c>
      <c r="H80" s="37">
        <v>0</v>
      </c>
      <c r="I80" s="37">
        <v>0</v>
      </c>
      <c r="J80" s="14">
        <f t="shared" si="1"/>
        <v>9</v>
      </c>
      <c r="K80" s="42">
        <v>6</v>
      </c>
      <c r="L80" s="39">
        <v>3</v>
      </c>
      <c r="M80" s="45">
        <v>0</v>
      </c>
      <c r="N80" s="45">
        <v>12</v>
      </c>
      <c r="O80" s="45">
        <v>0</v>
      </c>
      <c r="P80" s="45">
        <v>0</v>
      </c>
      <c r="Q80" s="163">
        <v>12</v>
      </c>
      <c r="R80" s="46">
        <v>6</v>
      </c>
      <c r="S80" s="41">
        <v>1</v>
      </c>
      <c r="T80" s="15" t="s">
        <v>371</v>
      </c>
      <c r="U80" s="19" t="s">
        <v>372</v>
      </c>
      <c r="V80" s="17" t="s">
        <v>373</v>
      </c>
    </row>
    <row r="81" spans="1:22" s="21" customFormat="1" ht="18.75" customHeight="1">
      <c r="A81" s="11">
        <v>75</v>
      </c>
      <c r="B81" s="12" t="s">
        <v>374</v>
      </c>
      <c r="C81" s="13" t="s">
        <v>375</v>
      </c>
      <c r="D81" s="13" t="s">
        <v>376</v>
      </c>
      <c r="E81" s="13" t="s">
        <v>365</v>
      </c>
      <c r="F81" s="37">
        <v>14</v>
      </c>
      <c r="G81" s="37">
        <v>80</v>
      </c>
      <c r="H81" s="37">
        <v>0</v>
      </c>
      <c r="I81" s="37">
        <v>0</v>
      </c>
      <c r="J81" s="14">
        <f t="shared" si="1"/>
        <v>94</v>
      </c>
      <c r="K81" s="42">
        <v>8</v>
      </c>
      <c r="L81" s="39">
        <v>9</v>
      </c>
      <c r="M81" s="45">
        <v>17</v>
      </c>
      <c r="N81" s="45">
        <v>80</v>
      </c>
      <c r="O81" s="45">
        <v>0</v>
      </c>
      <c r="P81" s="45">
        <v>0</v>
      </c>
      <c r="Q81" s="163">
        <v>97</v>
      </c>
      <c r="R81" s="46">
        <v>8</v>
      </c>
      <c r="S81" s="41">
        <v>7</v>
      </c>
      <c r="T81" s="15" t="s">
        <v>377</v>
      </c>
      <c r="U81" s="16" t="s">
        <v>378</v>
      </c>
      <c r="V81" s="17" t="s">
        <v>379</v>
      </c>
    </row>
    <row r="82" spans="1:22" s="21" customFormat="1" ht="18.75" customHeight="1">
      <c r="A82" s="11">
        <v>76</v>
      </c>
      <c r="B82" s="12" t="s">
        <v>380</v>
      </c>
      <c r="C82" s="13" t="s">
        <v>381</v>
      </c>
      <c r="D82" s="13" t="s">
        <v>376</v>
      </c>
      <c r="E82" s="13" t="s">
        <v>365</v>
      </c>
      <c r="F82" s="37">
        <v>39</v>
      </c>
      <c r="G82" s="37">
        <v>93</v>
      </c>
      <c r="H82" s="37">
        <v>0</v>
      </c>
      <c r="I82" s="37">
        <v>0</v>
      </c>
      <c r="J82" s="14">
        <f t="shared" si="1"/>
        <v>132</v>
      </c>
      <c r="K82" s="42">
        <v>8</v>
      </c>
      <c r="L82" s="39">
        <v>9</v>
      </c>
      <c r="M82" s="45">
        <v>41</v>
      </c>
      <c r="N82" s="45">
        <v>93</v>
      </c>
      <c r="O82" s="45">
        <v>0</v>
      </c>
      <c r="P82" s="45">
        <v>0</v>
      </c>
      <c r="Q82" s="163">
        <v>134</v>
      </c>
      <c r="R82" s="46">
        <v>8</v>
      </c>
      <c r="S82" s="41">
        <v>9</v>
      </c>
      <c r="T82" s="15" t="s">
        <v>382</v>
      </c>
      <c r="U82" s="16" t="s">
        <v>383</v>
      </c>
      <c r="V82" s="17" t="s">
        <v>74</v>
      </c>
    </row>
    <row r="83" spans="1:22" s="21" customFormat="1" ht="18.75" customHeight="1">
      <c r="A83" s="11">
        <v>77</v>
      </c>
      <c r="B83" s="12" t="s">
        <v>384</v>
      </c>
      <c r="C83" s="13" t="s">
        <v>385</v>
      </c>
      <c r="D83" s="13" t="s">
        <v>365</v>
      </c>
      <c r="E83" s="13" t="s">
        <v>365</v>
      </c>
      <c r="F83" s="37">
        <v>53</v>
      </c>
      <c r="G83" s="37">
        <v>134</v>
      </c>
      <c r="H83" s="37">
        <v>0</v>
      </c>
      <c r="I83" s="37">
        <v>0</v>
      </c>
      <c r="J83" s="14">
        <f t="shared" si="1"/>
        <v>187</v>
      </c>
      <c r="K83" s="42">
        <v>9</v>
      </c>
      <c r="L83" s="39">
        <v>11</v>
      </c>
      <c r="M83" s="45">
        <v>52</v>
      </c>
      <c r="N83" s="45">
        <v>137</v>
      </c>
      <c r="O83" s="45">
        <v>0</v>
      </c>
      <c r="P83" s="45">
        <v>0</v>
      </c>
      <c r="Q83" s="163">
        <v>189</v>
      </c>
      <c r="R83" s="46">
        <v>9</v>
      </c>
      <c r="S83" s="41">
        <v>11</v>
      </c>
      <c r="T83" s="15" t="s">
        <v>386</v>
      </c>
      <c r="U83" s="16" t="s">
        <v>387</v>
      </c>
      <c r="V83" s="17" t="s">
        <v>388</v>
      </c>
    </row>
    <row r="84" spans="1:22" s="21" customFormat="1" ht="18.75" customHeight="1">
      <c r="A84" s="11">
        <v>78</v>
      </c>
      <c r="B84" s="12" t="s">
        <v>389</v>
      </c>
      <c r="C84" s="13" t="s">
        <v>390</v>
      </c>
      <c r="D84" s="13" t="s">
        <v>365</v>
      </c>
      <c r="E84" s="13" t="s">
        <v>365</v>
      </c>
      <c r="F84" s="37">
        <v>30</v>
      </c>
      <c r="G84" s="37">
        <v>92</v>
      </c>
      <c r="H84" s="37">
        <v>0</v>
      </c>
      <c r="I84" s="37">
        <v>0</v>
      </c>
      <c r="J84" s="14">
        <f t="shared" si="1"/>
        <v>122</v>
      </c>
      <c r="K84" s="42">
        <v>8</v>
      </c>
      <c r="L84" s="39">
        <v>10</v>
      </c>
      <c r="M84" s="45">
        <v>32</v>
      </c>
      <c r="N84" s="45">
        <v>91</v>
      </c>
      <c r="O84" s="45">
        <v>0</v>
      </c>
      <c r="P84" s="45">
        <v>0</v>
      </c>
      <c r="Q84" s="163">
        <v>123</v>
      </c>
      <c r="R84" s="46">
        <v>8</v>
      </c>
      <c r="S84" s="41">
        <v>10</v>
      </c>
      <c r="T84" s="15" t="s">
        <v>391</v>
      </c>
      <c r="U84" s="16" t="s">
        <v>392</v>
      </c>
      <c r="V84" s="17" t="s">
        <v>393</v>
      </c>
    </row>
    <row r="85" spans="1:22" s="21" customFormat="1" ht="18.75" customHeight="1">
      <c r="A85" s="11">
        <v>79</v>
      </c>
      <c r="B85" s="12" t="s">
        <v>394</v>
      </c>
      <c r="C85" s="13" t="s">
        <v>395</v>
      </c>
      <c r="D85" s="13" t="s">
        <v>365</v>
      </c>
      <c r="E85" s="13" t="s">
        <v>365</v>
      </c>
      <c r="F85" s="37">
        <v>93</v>
      </c>
      <c r="G85" s="37">
        <v>525</v>
      </c>
      <c r="H85" s="37">
        <v>0</v>
      </c>
      <c r="I85" s="37">
        <v>0</v>
      </c>
      <c r="J85" s="14">
        <f t="shared" si="1"/>
        <v>618</v>
      </c>
      <c r="K85" s="42">
        <v>18</v>
      </c>
      <c r="L85" s="39">
        <v>31</v>
      </c>
      <c r="M85" s="45">
        <v>93</v>
      </c>
      <c r="N85" s="45">
        <v>525</v>
      </c>
      <c r="O85" s="45">
        <v>0</v>
      </c>
      <c r="P85" s="45">
        <v>0</v>
      </c>
      <c r="Q85" s="163">
        <v>618</v>
      </c>
      <c r="R85" s="46">
        <v>22</v>
      </c>
      <c r="S85" s="41">
        <v>28</v>
      </c>
      <c r="T85" s="15" t="s">
        <v>396</v>
      </c>
      <c r="U85" s="16" t="s">
        <v>397</v>
      </c>
      <c r="V85" s="17" t="s">
        <v>398</v>
      </c>
    </row>
    <row r="86" spans="1:22" s="21" customFormat="1" ht="18.75" customHeight="1">
      <c r="A86" s="11">
        <v>80</v>
      </c>
      <c r="B86" s="12" t="s">
        <v>399</v>
      </c>
      <c r="C86" s="13" t="s">
        <v>400</v>
      </c>
      <c r="D86" s="13" t="s">
        <v>365</v>
      </c>
      <c r="E86" s="13" t="s">
        <v>365</v>
      </c>
      <c r="F86" s="37">
        <v>33</v>
      </c>
      <c r="G86" s="37">
        <v>137</v>
      </c>
      <c r="H86" s="37">
        <v>0</v>
      </c>
      <c r="I86" s="37">
        <v>0</v>
      </c>
      <c r="J86" s="14">
        <f t="shared" si="1"/>
        <v>170</v>
      </c>
      <c r="K86" s="42">
        <v>8</v>
      </c>
      <c r="L86" s="39">
        <v>12</v>
      </c>
      <c r="M86" s="45">
        <v>34</v>
      </c>
      <c r="N86" s="45">
        <v>134</v>
      </c>
      <c r="O86" s="45">
        <v>0</v>
      </c>
      <c r="P86" s="45">
        <v>0</v>
      </c>
      <c r="Q86" s="163">
        <v>168</v>
      </c>
      <c r="R86" s="46">
        <v>8</v>
      </c>
      <c r="S86" s="41">
        <v>10</v>
      </c>
      <c r="T86" s="15" t="s">
        <v>401</v>
      </c>
      <c r="U86" s="16" t="s">
        <v>402</v>
      </c>
      <c r="V86" s="17" t="s">
        <v>403</v>
      </c>
    </row>
    <row r="87" spans="1:22" s="21" customFormat="1" ht="18.75" customHeight="1">
      <c r="A87" s="11">
        <v>81</v>
      </c>
      <c r="B87" s="12" t="s">
        <v>404</v>
      </c>
      <c r="C87" s="13" t="s">
        <v>405</v>
      </c>
      <c r="D87" s="13" t="s">
        <v>365</v>
      </c>
      <c r="E87" s="13" t="s">
        <v>365</v>
      </c>
      <c r="F87" s="37">
        <v>7</v>
      </c>
      <c r="G87" s="37">
        <v>34</v>
      </c>
      <c r="H87" s="37">
        <v>0</v>
      </c>
      <c r="I87" s="37">
        <v>0</v>
      </c>
      <c r="J87" s="14">
        <f t="shared" si="1"/>
        <v>41</v>
      </c>
      <c r="K87" s="42">
        <v>8</v>
      </c>
      <c r="L87" s="39">
        <v>4</v>
      </c>
      <c r="M87" s="45">
        <v>8</v>
      </c>
      <c r="N87" s="45">
        <v>33</v>
      </c>
      <c r="O87" s="45">
        <v>0</v>
      </c>
      <c r="P87" s="45">
        <v>0</v>
      </c>
      <c r="Q87" s="163">
        <v>41</v>
      </c>
      <c r="R87" s="46">
        <v>8</v>
      </c>
      <c r="S87" s="41">
        <v>3</v>
      </c>
      <c r="T87" s="15" t="s">
        <v>406</v>
      </c>
      <c r="U87" s="16" t="s">
        <v>407</v>
      </c>
      <c r="V87" s="17" t="s">
        <v>408</v>
      </c>
    </row>
    <row r="88" spans="1:22" s="21" customFormat="1" ht="18.75" customHeight="1">
      <c r="A88" s="11">
        <v>82</v>
      </c>
      <c r="B88" s="12" t="s">
        <v>409</v>
      </c>
      <c r="C88" s="13" t="s">
        <v>410</v>
      </c>
      <c r="D88" s="13" t="s">
        <v>365</v>
      </c>
      <c r="E88" s="13" t="s">
        <v>365</v>
      </c>
      <c r="F88" s="37">
        <v>35</v>
      </c>
      <c r="G88" s="37">
        <v>95</v>
      </c>
      <c r="H88" s="37">
        <v>0</v>
      </c>
      <c r="I88" s="37">
        <v>0</v>
      </c>
      <c r="J88" s="14">
        <f t="shared" si="1"/>
        <v>130</v>
      </c>
      <c r="K88" s="42">
        <v>8</v>
      </c>
      <c r="L88" s="39">
        <v>7</v>
      </c>
      <c r="M88" s="45">
        <v>36</v>
      </c>
      <c r="N88" s="45">
        <v>91</v>
      </c>
      <c r="O88" s="45">
        <v>0</v>
      </c>
      <c r="P88" s="45">
        <v>0</v>
      </c>
      <c r="Q88" s="163">
        <v>127</v>
      </c>
      <c r="R88" s="46">
        <v>8</v>
      </c>
      <c r="S88" s="41">
        <v>8</v>
      </c>
      <c r="T88" s="15" t="s">
        <v>411</v>
      </c>
      <c r="U88" s="20" t="s">
        <v>412</v>
      </c>
      <c r="V88" s="17" t="s">
        <v>413</v>
      </c>
    </row>
    <row r="89" spans="1:22" s="21" customFormat="1" ht="18.75" customHeight="1">
      <c r="A89" s="11">
        <v>83</v>
      </c>
      <c r="B89" s="12" t="s">
        <v>414</v>
      </c>
      <c r="C89" s="13" t="s">
        <v>415</v>
      </c>
      <c r="D89" s="13" t="s">
        <v>365</v>
      </c>
      <c r="E89" s="13" t="s">
        <v>365</v>
      </c>
      <c r="F89" s="37">
        <v>0</v>
      </c>
      <c r="G89" s="37">
        <v>9</v>
      </c>
      <c r="H89" s="37">
        <v>0</v>
      </c>
      <c r="I89" s="37">
        <v>0</v>
      </c>
      <c r="J89" s="14">
        <f t="shared" si="1"/>
        <v>9</v>
      </c>
      <c r="K89" s="42">
        <v>6</v>
      </c>
      <c r="L89" s="39">
        <v>2</v>
      </c>
      <c r="M89" s="45">
        <v>0</v>
      </c>
      <c r="N89" s="45">
        <v>9</v>
      </c>
      <c r="O89" s="45">
        <v>0</v>
      </c>
      <c r="P89" s="45">
        <v>0</v>
      </c>
      <c r="Q89" s="163">
        <v>9</v>
      </c>
      <c r="R89" s="46">
        <v>6</v>
      </c>
      <c r="S89" s="41">
        <v>2</v>
      </c>
      <c r="T89" s="15" t="s">
        <v>416</v>
      </c>
      <c r="U89" s="16" t="s">
        <v>417</v>
      </c>
      <c r="V89" s="17" t="s">
        <v>74</v>
      </c>
    </row>
    <row r="90" spans="1:22" s="21" customFormat="1" ht="18.75" customHeight="1">
      <c r="A90" s="11">
        <v>84</v>
      </c>
      <c r="B90" s="12" t="s">
        <v>418</v>
      </c>
      <c r="C90" s="13" t="s">
        <v>419</v>
      </c>
      <c r="D90" s="13" t="s">
        <v>365</v>
      </c>
      <c r="E90" s="13" t="s">
        <v>365</v>
      </c>
      <c r="F90" s="37">
        <v>24</v>
      </c>
      <c r="G90" s="37">
        <v>73</v>
      </c>
      <c r="H90" s="37">
        <v>46</v>
      </c>
      <c r="I90" s="37">
        <v>0</v>
      </c>
      <c r="J90" s="14">
        <f t="shared" si="1"/>
        <v>143</v>
      </c>
      <c r="K90" s="42">
        <v>11</v>
      </c>
      <c r="L90" s="39">
        <v>15</v>
      </c>
      <c r="M90" s="45">
        <v>23</v>
      </c>
      <c r="N90" s="45">
        <v>74</v>
      </c>
      <c r="O90" s="45">
        <v>47</v>
      </c>
      <c r="P90" s="45">
        <v>0</v>
      </c>
      <c r="Q90" s="163">
        <v>144</v>
      </c>
      <c r="R90" s="46">
        <v>11</v>
      </c>
      <c r="S90" s="41">
        <v>12</v>
      </c>
      <c r="T90" s="15" t="s">
        <v>420</v>
      </c>
      <c r="U90" s="22" t="s">
        <v>421</v>
      </c>
      <c r="V90" s="28" t="s">
        <v>422</v>
      </c>
    </row>
    <row r="91" spans="1:22" s="21" customFormat="1" ht="18.75" customHeight="1">
      <c r="A91" s="11">
        <v>85</v>
      </c>
      <c r="B91" s="12" t="s">
        <v>423</v>
      </c>
      <c r="C91" s="13" t="s">
        <v>424</v>
      </c>
      <c r="D91" s="13" t="s">
        <v>425</v>
      </c>
      <c r="E91" s="13" t="s">
        <v>365</v>
      </c>
      <c r="F91" s="37">
        <v>7</v>
      </c>
      <c r="G91" s="37">
        <v>15</v>
      </c>
      <c r="H91" s="37">
        <v>0</v>
      </c>
      <c r="I91" s="37">
        <v>0</v>
      </c>
      <c r="J91" s="14">
        <f t="shared" si="1"/>
        <v>22</v>
      </c>
      <c r="K91" s="42">
        <v>8</v>
      </c>
      <c r="L91" s="39">
        <v>3</v>
      </c>
      <c r="M91" s="45">
        <v>7</v>
      </c>
      <c r="N91" s="45">
        <v>15</v>
      </c>
      <c r="O91" s="45">
        <v>0</v>
      </c>
      <c r="P91" s="45">
        <v>0</v>
      </c>
      <c r="Q91" s="163">
        <v>22</v>
      </c>
      <c r="R91" s="46">
        <v>8</v>
      </c>
      <c r="S91" s="41">
        <v>2</v>
      </c>
      <c r="T91" s="15" t="s">
        <v>426</v>
      </c>
      <c r="U91" s="22" t="s">
        <v>427</v>
      </c>
      <c r="V91" s="17" t="s">
        <v>428</v>
      </c>
    </row>
    <row r="92" spans="1:22" s="21" customFormat="1" ht="18.75" customHeight="1">
      <c r="A92" s="11">
        <v>86</v>
      </c>
      <c r="B92" s="12" t="s">
        <v>429</v>
      </c>
      <c r="C92" s="13" t="s">
        <v>430</v>
      </c>
      <c r="D92" s="13" t="s">
        <v>425</v>
      </c>
      <c r="E92" s="13" t="s">
        <v>365</v>
      </c>
      <c r="F92" s="37">
        <v>36</v>
      </c>
      <c r="G92" s="37">
        <v>123</v>
      </c>
      <c r="H92" s="37">
        <v>72</v>
      </c>
      <c r="I92" s="37">
        <v>0</v>
      </c>
      <c r="J92" s="14">
        <f t="shared" si="1"/>
        <v>231</v>
      </c>
      <c r="K92" s="42">
        <v>11</v>
      </c>
      <c r="L92" s="39">
        <v>17</v>
      </c>
      <c r="M92" s="45">
        <v>39</v>
      </c>
      <c r="N92" s="45">
        <v>127</v>
      </c>
      <c r="O92" s="45">
        <v>73</v>
      </c>
      <c r="P92" s="45">
        <v>0</v>
      </c>
      <c r="Q92" s="163">
        <v>239</v>
      </c>
      <c r="R92" s="46">
        <v>11</v>
      </c>
      <c r="S92" s="41">
        <v>17</v>
      </c>
      <c r="T92" s="15" t="s">
        <v>431</v>
      </c>
      <c r="U92" s="20" t="s">
        <v>432</v>
      </c>
      <c r="V92" s="17" t="s">
        <v>433</v>
      </c>
    </row>
    <row r="93" spans="1:22" s="21" customFormat="1" ht="18.75" customHeight="1">
      <c r="A93" s="11">
        <v>87</v>
      </c>
      <c r="B93" s="12" t="s">
        <v>434</v>
      </c>
      <c r="C93" s="13" t="s">
        <v>435</v>
      </c>
      <c r="D93" s="13" t="s">
        <v>425</v>
      </c>
      <c r="E93" s="13" t="s">
        <v>365</v>
      </c>
      <c r="F93" s="37">
        <v>42</v>
      </c>
      <c r="G93" s="37">
        <v>121</v>
      </c>
      <c r="H93" s="37">
        <v>0</v>
      </c>
      <c r="I93" s="37">
        <v>0</v>
      </c>
      <c r="J93" s="14">
        <f t="shared" si="1"/>
        <v>163</v>
      </c>
      <c r="K93" s="42">
        <v>8</v>
      </c>
      <c r="L93" s="39">
        <v>10</v>
      </c>
      <c r="M93" s="45">
        <v>42</v>
      </c>
      <c r="N93" s="45">
        <v>120</v>
      </c>
      <c r="O93" s="45">
        <v>0</v>
      </c>
      <c r="P93" s="45">
        <v>0</v>
      </c>
      <c r="Q93" s="163">
        <v>162</v>
      </c>
      <c r="R93" s="46">
        <v>8</v>
      </c>
      <c r="S93" s="41">
        <v>8</v>
      </c>
      <c r="T93" s="15" t="s">
        <v>436</v>
      </c>
      <c r="U93" s="22" t="s">
        <v>437</v>
      </c>
      <c r="V93" s="17">
        <v>77934232</v>
      </c>
    </row>
    <row r="94" spans="1:22" s="21" customFormat="1" ht="18.75" customHeight="1">
      <c r="A94" s="11">
        <v>88</v>
      </c>
      <c r="B94" s="12" t="s">
        <v>438</v>
      </c>
      <c r="C94" s="13" t="s">
        <v>439</v>
      </c>
      <c r="D94" s="13" t="s">
        <v>425</v>
      </c>
      <c r="E94" s="13" t="s">
        <v>365</v>
      </c>
      <c r="F94" s="37">
        <v>13</v>
      </c>
      <c r="G94" s="37">
        <v>37</v>
      </c>
      <c r="H94" s="37">
        <v>0</v>
      </c>
      <c r="I94" s="37">
        <v>0</v>
      </c>
      <c r="J94" s="14">
        <f t="shared" si="1"/>
        <v>50</v>
      </c>
      <c r="K94" s="42">
        <v>8</v>
      </c>
      <c r="L94" s="39">
        <v>4</v>
      </c>
      <c r="M94" s="45">
        <v>12</v>
      </c>
      <c r="N94" s="45">
        <v>37</v>
      </c>
      <c r="O94" s="45">
        <v>0</v>
      </c>
      <c r="P94" s="45">
        <v>0</v>
      </c>
      <c r="Q94" s="163">
        <v>49</v>
      </c>
      <c r="R94" s="46">
        <v>8</v>
      </c>
      <c r="S94" s="41">
        <v>4</v>
      </c>
      <c r="T94" s="15" t="s">
        <v>440</v>
      </c>
      <c r="U94" s="16" t="s">
        <v>441</v>
      </c>
      <c r="V94" s="17" t="s">
        <v>442</v>
      </c>
    </row>
    <row r="95" spans="1:22" s="21" customFormat="1" ht="18.75" customHeight="1">
      <c r="A95" s="11">
        <v>89</v>
      </c>
      <c r="B95" s="12" t="s">
        <v>443</v>
      </c>
      <c r="C95" s="13" t="s">
        <v>444</v>
      </c>
      <c r="D95" s="13" t="s">
        <v>425</v>
      </c>
      <c r="E95" s="13" t="s">
        <v>365</v>
      </c>
      <c r="F95" s="37">
        <v>48</v>
      </c>
      <c r="G95" s="37">
        <v>132</v>
      </c>
      <c r="H95" s="37">
        <v>74</v>
      </c>
      <c r="I95" s="37">
        <v>0</v>
      </c>
      <c r="J95" s="14">
        <f t="shared" si="1"/>
        <v>254</v>
      </c>
      <c r="K95" s="42">
        <v>12</v>
      </c>
      <c r="L95" s="39">
        <v>17</v>
      </c>
      <c r="M95" s="45">
        <v>46</v>
      </c>
      <c r="N95" s="45">
        <v>140</v>
      </c>
      <c r="O95" s="45">
        <v>75</v>
      </c>
      <c r="P95" s="45">
        <v>0</v>
      </c>
      <c r="Q95" s="163">
        <v>261</v>
      </c>
      <c r="R95" s="46">
        <v>12</v>
      </c>
      <c r="S95" s="41">
        <v>17</v>
      </c>
      <c r="T95" s="15" t="s">
        <v>445</v>
      </c>
      <c r="U95" s="16" t="s">
        <v>446</v>
      </c>
      <c r="V95" s="17" t="s">
        <v>441</v>
      </c>
    </row>
    <row r="96" spans="1:22" s="21" customFormat="1" ht="18.75" customHeight="1">
      <c r="A96" s="11">
        <v>90</v>
      </c>
      <c r="B96" s="12" t="s">
        <v>447</v>
      </c>
      <c r="C96" s="13" t="s">
        <v>448</v>
      </c>
      <c r="D96" s="13" t="s">
        <v>425</v>
      </c>
      <c r="E96" s="13" t="s">
        <v>365</v>
      </c>
      <c r="F96" s="37">
        <v>19</v>
      </c>
      <c r="G96" s="37">
        <v>90</v>
      </c>
      <c r="H96" s="37">
        <v>0</v>
      </c>
      <c r="I96" s="37">
        <v>0</v>
      </c>
      <c r="J96" s="14">
        <f t="shared" si="1"/>
        <v>109</v>
      </c>
      <c r="K96" s="42">
        <v>8</v>
      </c>
      <c r="L96" s="39">
        <v>10</v>
      </c>
      <c r="M96" s="45">
        <v>21</v>
      </c>
      <c r="N96" s="45">
        <v>94</v>
      </c>
      <c r="O96" s="45">
        <v>0</v>
      </c>
      <c r="P96" s="45">
        <v>0</v>
      </c>
      <c r="Q96" s="163">
        <v>115</v>
      </c>
      <c r="R96" s="46">
        <v>8</v>
      </c>
      <c r="S96" s="41">
        <v>9</v>
      </c>
      <c r="T96" s="15" t="s">
        <v>449</v>
      </c>
      <c r="U96" s="16" t="s">
        <v>450</v>
      </c>
      <c r="V96" s="17" t="s">
        <v>451</v>
      </c>
    </row>
    <row r="97" spans="1:22" s="21" customFormat="1" ht="18.75" customHeight="1">
      <c r="A97" s="11">
        <v>91</v>
      </c>
      <c r="B97" s="12" t="s">
        <v>452</v>
      </c>
      <c r="C97" s="13" t="s">
        <v>453</v>
      </c>
      <c r="D97" s="13" t="s">
        <v>425</v>
      </c>
      <c r="E97" s="13" t="s">
        <v>365</v>
      </c>
      <c r="F97" s="37">
        <v>75</v>
      </c>
      <c r="G97" s="37">
        <v>175</v>
      </c>
      <c r="H97" s="37">
        <v>0</v>
      </c>
      <c r="I97" s="37">
        <v>0</v>
      </c>
      <c r="J97" s="14">
        <f t="shared" si="1"/>
        <v>250</v>
      </c>
      <c r="K97" s="42">
        <v>9</v>
      </c>
      <c r="L97" s="39">
        <v>12</v>
      </c>
      <c r="M97" s="45">
        <v>75</v>
      </c>
      <c r="N97" s="45">
        <v>171</v>
      </c>
      <c r="O97" s="45">
        <v>0</v>
      </c>
      <c r="P97" s="45">
        <v>0</v>
      </c>
      <c r="Q97" s="163">
        <v>246</v>
      </c>
      <c r="R97" s="46">
        <v>9</v>
      </c>
      <c r="S97" s="41">
        <v>10</v>
      </c>
      <c r="T97" s="15" t="s">
        <v>454</v>
      </c>
      <c r="U97" s="16" t="s">
        <v>455</v>
      </c>
      <c r="V97" s="17" t="s">
        <v>456</v>
      </c>
    </row>
    <row r="98" spans="1:22" s="21" customFormat="1" ht="18.75" customHeight="1">
      <c r="A98" s="11">
        <v>92</v>
      </c>
      <c r="B98" s="12" t="s">
        <v>457</v>
      </c>
      <c r="C98" s="13" t="s">
        <v>458</v>
      </c>
      <c r="D98" s="13" t="s">
        <v>459</v>
      </c>
      <c r="E98" s="13" t="s">
        <v>460</v>
      </c>
      <c r="F98" s="37">
        <v>12</v>
      </c>
      <c r="G98" s="37">
        <v>66</v>
      </c>
      <c r="H98" s="37">
        <v>0</v>
      </c>
      <c r="I98" s="37">
        <v>0</v>
      </c>
      <c r="J98" s="14">
        <f t="shared" si="1"/>
        <v>78</v>
      </c>
      <c r="K98" s="42">
        <v>8</v>
      </c>
      <c r="L98" s="39">
        <v>6</v>
      </c>
      <c r="M98" s="45">
        <v>11</v>
      </c>
      <c r="N98" s="45">
        <v>66</v>
      </c>
      <c r="O98" s="45">
        <v>0</v>
      </c>
      <c r="P98" s="45">
        <v>0</v>
      </c>
      <c r="Q98" s="163">
        <v>77</v>
      </c>
      <c r="R98" s="46">
        <v>8</v>
      </c>
      <c r="S98" s="41">
        <v>5</v>
      </c>
      <c r="T98" s="15" t="s">
        <v>461</v>
      </c>
      <c r="U98" s="16" t="s">
        <v>462</v>
      </c>
      <c r="V98" s="17" t="s">
        <v>463</v>
      </c>
    </row>
    <row r="99" spans="1:22" s="21" customFormat="1" ht="18.75" customHeight="1">
      <c r="A99" s="11">
        <v>93</v>
      </c>
      <c r="B99" s="12" t="s">
        <v>464</v>
      </c>
      <c r="C99" s="13" t="s">
        <v>465</v>
      </c>
      <c r="D99" s="13" t="s">
        <v>459</v>
      </c>
      <c r="E99" s="13" t="s">
        <v>460</v>
      </c>
      <c r="F99" s="37">
        <v>0</v>
      </c>
      <c r="G99" s="37">
        <v>68</v>
      </c>
      <c r="H99" s="37">
        <v>0</v>
      </c>
      <c r="I99" s="37">
        <v>0</v>
      </c>
      <c r="J99" s="14">
        <f t="shared" si="1"/>
        <v>68</v>
      </c>
      <c r="K99" s="42">
        <v>6</v>
      </c>
      <c r="L99" s="39">
        <v>5</v>
      </c>
      <c r="M99" s="45">
        <v>0</v>
      </c>
      <c r="N99" s="45">
        <v>69</v>
      </c>
      <c r="O99" s="45">
        <v>0</v>
      </c>
      <c r="P99" s="45">
        <v>0</v>
      </c>
      <c r="Q99" s="163">
        <v>69</v>
      </c>
      <c r="R99" s="46">
        <v>6</v>
      </c>
      <c r="S99" s="41">
        <v>5</v>
      </c>
      <c r="T99" s="15" t="s">
        <v>466</v>
      </c>
      <c r="U99" s="16" t="s">
        <v>467</v>
      </c>
      <c r="V99" s="17" t="s">
        <v>468</v>
      </c>
    </row>
    <row r="100" spans="1:22" s="21" customFormat="1" ht="18.75" customHeight="1">
      <c r="A100" s="11">
        <v>94</v>
      </c>
      <c r="B100" s="12" t="s">
        <v>469</v>
      </c>
      <c r="C100" s="13" t="s">
        <v>470</v>
      </c>
      <c r="D100" s="13" t="s">
        <v>471</v>
      </c>
      <c r="E100" s="13" t="s">
        <v>460</v>
      </c>
      <c r="F100" s="37">
        <v>109</v>
      </c>
      <c r="G100" s="37">
        <v>786</v>
      </c>
      <c r="H100" s="37">
        <v>0</v>
      </c>
      <c r="I100" s="37">
        <v>0</v>
      </c>
      <c r="J100" s="14">
        <f t="shared" si="1"/>
        <v>895</v>
      </c>
      <c r="K100" s="42">
        <v>25</v>
      </c>
      <c r="L100" s="39">
        <v>43</v>
      </c>
      <c r="M100" s="45">
        <v>108</v>
      </c>
      <c r="N100" s="45">
        <v>792</v>
      </c>
      <c r="O100" s="45">
        <v>0</v>
      </c>
      <c r="P100" s="45">
        <v>0</v>
      </c>
      <c r="Q100" s="163">
        <v>900</v>
      </c>
      <c r="R100" s="46">
        <v>36</v>
      </c>
      <c r="S100" s="41">
        <v>39</v>
      </c>
      <c r="T100" s="15" t="s">
        <v>472</v>
      </c>
      <c r="U100" s="20" t="s">
        <v>473</v>
      </c>
      <c r="V100" s="17" t="s">
        <v>474</v>
      </c>
    </row>
    <row r="101" spans="1:22" s="21" customFormat="1" ht="18.75" customHeight="1">
      <c r="A101" s="11">
        <v>95</v>
      </c>
      <c r="B101" s="12" t="s">
        <v>475</v>
      </c>
      <c r="C101" s="13" t="s">
        <v>476</v>
      </c>
      <c r="D101" s="13" t="s">
        <v>471</v>
      </c>
      <c r="E101" s="13" t="s">
        <v>460</v>
      </c>
      <c r="F101" s="37">
        <v>74</v>
      </c>
      <c r="G101" s="37">
        <v>410</v>
      </c>
      <c r="H101" s="37">
        <v>0</v>
      </c>
      <c r="I101" s="37">
        <v>0</v>
      </c>
      <c r="J101" s="14">
        <f t="shared" si="1"/>
        <v>484</v>
      </c>
      <c r="K101" s="42">
        <v>15</v>
      </c>
      <c r="L101" s="39">
        <v>23</v>
      </c>
      <c r="M101" s="45">
        <v>74</v>
      </c>
      <c r="N101" s="45">
        <v>409</v>
      </c>
      <c r="O101" s="45">
        <v>0</v>
      </c>
      <c r="P101" s="45">
        <v>0</v>
      </c>
      <c r="Q101" s="163">
        <v>483</v>
      </c>
      <c r="R101" s="46">
        <v>15</v>
      </c>
      <c r="S101" s="41">
        <v>22</v>
      </c>
      <c r="T101" s="15" t="s">
        <v>477</v>
      </c>
      <c r="U101" s="16" t="s">
        <v>478</v>
      </c>
      <c r="V101" s="17" t="s">
        <v>479</v>
      </c>
    </row>
    <row r="102" spans="1:22" s="21" customFormat="1" ht="18.75" customHeight="1">
      <c r="A102" s="11">
        <v>96</v>
      </c>
      <c r="B102" s="12" t="s">
        <v>480</v>
      </c>
      <c r="C102" s="13" t="s">
        <v>481</v>
      </c>
      <c r="D102" s="13" t="s">
        <v>471</v>
      </c>
      <c r="E102" s="13" t="s">
        <v>460</v>
      </c>
      <c r="F102" s="37">
        <v>99</v>
      </c>
      <c r="G102" s="37">
        <v>286</v>
      </c>
      <c r="H102" s="37">
        <v>0</v>
      </c>
      <c r="I102" s="37">
        <v>0</v>
      </c>
      <c r="J102" s="14">
        <f t="shared" si="1"/>
        <v>385</v>
      </c>
      <c r="K102" s="42">
        <v>11</v>
      </c>
      <c r="L102" s="39">
        <v>16</v>
      </c>
      <c r="M102" s="45">
        <v>94</v>
      </c>
      <c r="N102" s="45">
        <v>281</v>
      </c>
      <c r="O102" s="45">
        <v>0</v>
      </c>
      <c r="P102" s="45">
        <v>0</v>
      </c>
      <c r="Q102" s="163">
        <v>375</v>
      </c>
      <c r="R102" s="46">
        <v>12</v>
      </c>
      <c r="S102" s="41">
        <v>15</v>
      </c>
      <c r="T102" s="15" t="s">
        <v>482</v>
      </c>
      <c r="U102" s="16" t="s">
        <v>483</v>
      </c>
      <c r="V102" s="17" t="s">
        <v>484</v>
      </c>
    </row>
    <row r="103" spans="1:22" s="21" customFormat="1" ht="18.75" customHeight="1">
      <c r="A103" s="11">
        <v>97</v>
      </c>
      <c r="B103" s="12" t="s">
        <v>485</v>
      </c>
      <c r="C103" s="13" t="s">
        <v>486</v>
      </c>
      <c r="D103" s="13" t="s">
        <v>471</v>
      </c>
      <c r="E103" s="13" t="s">
        <v>460</v>
      </c>
      <c r="F103" s="37">
        <v>142</v>
      </c>
      <c r="G103" s="37">
        <v>484</v>
      </c>
      <c r="H103" s="37">
        <v>0</v>
      </c>
      <c r="I103" s="37">
        <v>0</v>
      </c>
      <c r="J103" s="14">
        <f t="shared" ref="J103:J116" si="2">SUM(F103:H103)</f>
        <v>626</v>
      </c>
      <c r="K103" s="42">
        <v>19</v>
      </c>
      <c r="L103" s="39">
        <v>26</v>
      </c>
      <c r="M103" s="45">
        <v>140</v>
      </c>
      <c r="N103" s="45">
        <v>472</v>
      </c>
      <c r="O103" s="45">
        <v>0</v>
      </c>
      <c r="P103" s="45">
        <v>0</v>
      </c>
      <c r="Q103" s="163">
        <v>612</v>
      </c>
      <c r="R103" s="46">
        <v>18</v>
      </c>
      <c r="S103" s="41">
        <v>26</v>
      </c>
      <c r="T103" s="15" t="s">
        <v>487</v>
      </c>
      <c r="U103" s="16" t="s">
        <v>488</v>
      </c>
      <c r="V103" s="17" t="s">
        <v>489</v>
      </c>
    </row>
    <row r="104" spans="1:22" s="21" customFormat="1" ht="18.75" customHeight="1">
      <c r="A104" s="11">
        <v>98</v>
      </c>
      <c r="B104" s="12" t="s">
        <v>490</v>
      </c>
      <c r="C104" s="13" t="s">
        <v>491</v>
      </c>
      <c r="D104" s="13" t="s">
        <v>471</v>
      </c>
      <c r="E104" s="13" t="s">
        <v>460</v>
      </c>
      <c r="F104" s="37">
        <v>88</v>
      </c>
      <c r="G104" s="37">
        <v>218</v>
      </c>
      <c r="H104" s="37">
        <v>0</v>
      </c>
      <c r="I104" s="37">
        <v>0</v>
      </c>
      <c r="J104" s="14">
        <f t="shared" si="2"/>
        <v>306</v>
      </c>
      <c r="K104" s="42">
        <v>9</v>
      </c>
      <c r="L104" s="39">
        <v>13</v>
      </c>
      <c r="M104" s="45">
        <v>94</v>
      </c>
      <c r="N104" s="45">
        <v>213</v>
      </c>
      <c r="O104" s="45">
        <v>0</v>
      </c>
      <c r="P104" s="45">
        <v>0</v>
      </c>
      <c r="Q104" s="163">
        <v>307</v>
      </c>
      <c r="R104" s="46">
        <v>9</v>
      </c>
      <c r="S104" s="41">
        <v>13</v>
      </c>
      <c r="T104" s="15" t="s">
        <v>492</v>
      </c>
      <c r="U104" s="16" t="s">
        <v>493</v>
      </c>
      <c r="V104" s="17" t="s">
        <v>494</v>
      </c>
    </row>
    <row r="105" spans="1:22" s="21" customFormat="1" ht="18.75" customHeight="1">
      <c r="A105" s="11">
        <v>99</v>
      </c>
      <c r="B105" s="12" t="s">
        <v>495</v>
      </c>
      <c r="C105" s="13" t="s">
        <v>496</v>
      </c>
      <c r="D105" s="13" t="s">
        <v>471</v>
      </c>
      <c r="E105" s="13" t="s">
        <v>460</v>
      </c>
      <c r="F105" s="37">
        <v>146</v>
      </c>
      <c r="G105" s="37">
        <v>375</v>
      </c>
      <c r="H105" s="37">
        <v>0</v>
      </c>
      <c r="I105" s="37">
        <v>0</v>
      </c>
      <c r="J105" s="14">
        <f t="shared" si="2"/>
        <v>521</v>
      </c>
      <c r="K105" s="42">
        <v>17</v>
      </c>
      <c r="L105" s="39">
        <v>25</v>
      </c>
      <c r="M105" s="45">
        <v>144</v>
      </c>
      <c r="N105" s="45">
        <v>372</v>
      </c>
      <c r="O105" s="45">
        <v>0</v>
      </c>
      <c r="P105" s="45">
        <v>0</v>
      </c>
      <c r="Q105" s="163">
        <v>516</v>
      </c>
      <c r="R105" s="46">
        <v>17</v>
      </c>
      <c r="S105" s="41">
        <v>23</v>
      </c>
      <c r="T105" s="15" t="s">
        <v>497</v>
      </c>
      <c r="U105" s="16" t="s">
        <v>498</v>
      </c>
      <c r="V105" s="17" t="s">
        <v>499</v>
      </c>
    </row>
    <row r="106" spans="1:22" s="21" customFormat="1" ht="18.75" customHeight="1">
      <c r="A106" s="11">
        <v>100</v>
      </c>
      <c r="B106" s="12" t="s">
        <v>500</v>
      </c>
      <c r="C106" s="13" t="s">
        <v>501</v>
      </c>
      <c r="D106" s="13" t="s">
        <v>502</v>
      </c>
      <c r="E106" s="13" t="s">
        <v>460</v>
      </c>
      <c r="F106" s="37">
        <v>45</v>
      </c>
      <c r="G106" s="37">
        <v>132</v>
      </c>
      <c r="H106" s="37">
        <v>51</v>
      </c>
      <c r="I106" s="37">
        <v>0</v>
      </c>
      <c r="J106" s="14">
        <f t="shared" si="2"/>
        <v>228</v>
      </c>
      <c r="K106" s="42">
        <v>11</v>
      </c>
      <c r="L106" s="39">
        <v>17</v>
      </c>
      <c r="M106" s="45">
        <v>47</v>
      </c>
      <c r="N106" s="45">
        <v>131</v>
      </c>
      <c r="O106" s="45">
        <v>51</v>
      </c>
      <c r="P106" s="45">
        <v>0</v>
      </c>
      <c r="Q106" s="163">
        <v>229</v>
      </c>
      <c r="R106" s="46">
        <v>11</v>
      </c>
      <c r="S106" s="41">
        <v>15</v>
      </c>
      <c r="T106" s="15" t="s">
        <v>503</v>
      </c>
      <c r="U106" s="16" t="s">
        <v>504</v>
      </c>
      <c r="V106" s="17" t="s">
        <v>505</v>
      </c>
    </row>
    <row r="107" spans="1:22" s="21" customFormat="1" ht="18.75" customHeight="1">
      <c r="A107" s="11">
        <v>101</v>
      </c>
      <c r="B107" s="12" t="s">
        <v>506</v>
      </c>
      <c r="C107" s="13" t="s">
        <v>507</v>
      </c>
      <c r="D107" s="13" t="s">
        <v>508</v>
      </c>
      <c r="E107" s="13" t="s">
        <v>460</v>
      </c>
      <c r="F107" s="37">
        <v>120</v>
      </c>
      <c r="G107" s="37">
        <v>575</v>
      </c>
      <c r="H107" s="37">
        <v>112</v>
      </c>
      <c r="I107" s="37">
        <v>0</v>
      </c>
      <c r="J107" s="14">
        <f t="shared" si="2"/>
        <v>807</v>
      </c>
      <c r="K107" s="42">
        <v>25</v>
      </c>
      <c r="L107" s="39">
        <v>40</v>
      </c>
      <c r="M107" s="45">
        <v>124</v>
      </c>
      <c r="N107" s="45">
        <v>574</v>
      </c>
      <c r="O107" s="45">
        <v>96</v>
      </c>
      <c r="P107" s="45">
        <v>0</v>
      </c>
      <c r="Q107" s="163">
        <v>794</v>
      </c>
      <c r="R107" s="46">
        <v>25</v>
      </c>
      <c r="S107" s="41">
        <v>37</v>
      </c>
      <c r="T107" s="15" t="s">
        <v>509</v>
      </c>
      <c r="U107" s="16" t="s">
        <v>510</v>
      </c>
      <c r="V107" s="17" t="s">
        <v>511</v>
      </c>
    </row>
    <row r="108" spans="1:22" s="21" customFormat="1" ht="18.75" customHeight="1">
      <c r="A108" s="11">
        <v>102</v>
      </c>
      <c r="B108" s="12" t="s">
        <v>512</v>
      </c>
      <c r="C108" s="13" t="s">
        <v>513</v>
      </c>
      <c r="D108" s="13" t="s">
        <v>508</v>
      </c>
      <c r="E108" s="13" t="s">
        <v>460</v>
      </c>
      <c r="F108" s="37">
        <v>0</v>
      </c>
      <c r="G108" s="37">
        <v>299</v>
      </c>
      <c r="H108" s="37">
        <v>0</v>
      </c>
      <c r="I108" s="37">
        <v>0</v>
      </c>
      <c r="J108" s="14">
        <f t="shared" si="2"/>
        <v>299</v>
      </c>
      <c r="K108" s="42">
        <v>9</v>
      </c>
      <c r="L108" s="39">
        <v>13</v>
      </c>
      <c r="M108" s="45">
        <v>0</v>
      </c>
      <c r="N108" s="45">
        <v>296</v>
      </c>
      <c r="O108" s="45">
        <v>0</v>
      </c>
      <c r="P108" s="45">
        <v>0</v>
      </c>
      <c r="Q108" s="163">
        <v>296</v>
      </c>
      <c r="R108" s="46">
        <v>9</v>
      </c>
      <c r="S108" s="41">
        <v>13</v>
      </c>
      <c r="T108" s="15" t="s">
        <v>514</v>
      </c>
      <c r="U108" s="16" t="s">
        <v>515</v>
      </c>
      <c r="V108" s="17" t="s">
        <v>516</v>
      </c>
    </row>
    <row r="109" spans="1:22" s="21" customFormat="1" ht="37.5" customHeight="1">
      <c r="A109" s="23">
        <v>103</v>
      </c>
      <c r="B109" s="24" t="s">
        <v>517</v>
      </c>
      <c r="C109" s="25" t="s">
        <v>518</v>
      </c>
      <c r="D109" s="25" t="s">
        <v>519</v>
      </c>
      <c r="E109" s="25" t="s">
        <v>460</v>
      </c>
      <c r="F109" s="38">
        <v>67</v>
      </c>
      <c r="G109" s="38">
        <v>130</v>
      </c>
      <c r="H109" s="38">
        <v>0</v>
      </c>
      <c r="I109" s="38">
        <v>0</v>
      </c>
      <c r="J109" s="26">
        <f t="shared" si="2"/>
        <v>197</v>
      </c>
      <c r="K109" s="43">
        <v>9</v>
      </c>
      <c r="L109" s="40">
        <v>11</v>
      </c>
      <c r="M109" s="45">
        <v>66</v>
      </c>
      <c r="N109" s="45">
        <v>131</v>
      </c>
      <c r="O109" s="45">
        <v>0</v>
      </c>
      <c r="P109" s="45">
        <v>0</v>
      </c>
      <c r="Q109" s="163">
        <v>197</v>
      </c>
      <c r="R109" s="46">
        <v>9</v>
      </c>
      <c r="S109" s="41">
        <v>11</v>
      </c>
      <c r="T109" s="29" t="s">
        <v>520</v>
      </c>
      <c r="U109" s="16" t="s">
        <v>521</v>
      </c>
      <c r="V109" s="17" t="s">
        <v>522</v>
      </c>
    </row>
    <row r="110" spans="1:22" s="21" customFormat="1" ht="18.75" customHeight="1">
      <c r="A110" s="11">
        <v>104</v>
      </c>
      <c r="B110" s="12" t="s">
        <v>523</v>
      </c>
      <c r="C110" s="13" t="s">
        <v>524</v>
      </c>
      <c r="D110" s="13" t="s">
        <v>519</v>
      </c>
      <c r="E110" s="13" t="s">
        <v>460</v>
      </c>
      <c r="F110" s="37">
        <v>33</v>
      </c>
      <c r="G110" s="37">
        <v>101</v>
      </c>
      <c r="H110" s="37">
        <v>0</v>
      </c>
      <c r="I110" s="37">
        <v>0</v>
      </c>
      <c r="J110" s="14">
        <f t="shared" si="2"/>
        <v>134</v>
      </c>
      <c r="K110" s="42">
        <v>8</v>
      </c>
      <c r="L110" s="39">
        <v>10</v>
      </c>
      <c r="M110" s="45">
        <v>33</v>
      </c>
      <c r="N110" s="45">
        <v>100</v>
      </c>
      <c r="O110" s="45">
        <v>0</v>
      </c>
      <c r="P110" s="45">
        <v>0</v>
      </c>
      <c r="Q110" s="163">
        <v>133</v>
      </c>
      <c r="R110" s="46">
        <v>8</v>
      </c>
      <c r="S110" s="41">
        <v>10</v>
      </c>
      <c r="T110" s="15" t="s">
        <v>525</v>
      </c>
      <c r="U110" s="20" t="s">
        <v>526</v>
      </c>
      <c r="V110" s="17" t="s">
        <v>527</v>
      </c>
    </row>
    <row r="111" spans="1:22" s="21" customFormat="1" ht="18.75" customHeight="1">
      <c r="A111" s="11">
        <v>105</v>
      </c>
      <c r="B111" s="12" t="s">
        <v>528</v>
      </c>
      <c r="C111" s="13" t="s">
        <v>529</v>
      </c>
      <c r="D111" s="13" t="s">
        <v>530</v>
      </c>
      <c r="E111" s="13" t="s">
        <v>460</v>
      </c>
      <c r="F111" s="37">
        <v>55</v>
      </c>
      <c r="G111" s="37">
        <v>349</v>
      </c>
      <c r="H111" s="37">
        <v>0</v>
      </c>
      <c r="I111" s="37">
        <v>0</v>
      </c>
      <c r="J111" s="14">
        <f t="shared" si="2"/>
        <v>404</v>
      </c>
      <c r="K111" s="42">
        <v>13</v>
      </c>
      <c r="L111" s="39">
        <v>18</v>
      </c>
      <c r="M111" s="45">
        <v>53</v>
      </c>
      <c r="N111" s="45">
        <v>352</v>
      </c>
      <c r="O111" s="45">
        <v>0</v>
      </c>
      <c r="P111" s="45">
        <v>0</v>
      </c>
      <c r="Q111" s="163">
        <v>405</v>
      </c>
      <c r="R111" s="46">
        <v>13</v>
      </c>
      <c r="S111" s="41">
        <v>18</v>
      </c>
      <c r="T111" s="15" t="s">
        <v>531</v>
      </c>
      <c r="U111" s="16" t="s">
        <v>532</v>
      </c>
      <c r="V111" s="17" t="s">
        <v>533</v>
      </c>
    </row>
    <row r="112" spans="1:22" s="21" customFormat="1" ht="18.75" customHeight="1">
      <c r="A112" s="11">
        <v>106</v>
      </c>
      <c r="B112" s="12" t="s">
        <v>534</v>
      </c>
      <c r="C112" s="13" t="s">
        <v>535</v>
      </c>
      <c r="D112" s="13" t="s">
        <v>530</v>
      </c>
      <c r="E112" s="13" t="s">
        <v>460</v>
      </c>
      <c r="F112" s="37">
        <v>68</v>
      </c>
      <c r="G112" s="37">
        <v>143</v>
      </c>
      <c r="H112" s="37">
        <v>0</v>
      </c>
      <c r="I112" s="37">
        <v>0</v>
      </c>
      <c r="J112" s="14">
        <f t="shared" si="2"/>
        <v>211</v>
      </c>
      <c r="K112" s="42">
        <v>9</v>
      </c>
      <c r="L112" s="39">
        <v>12</v>
      </c>
      <c r="M112" s="45">
        <v>72</v>
      </c>
      <c r="N112" s="45">
        <v>146</v>
      </c>
      <c r="O112" s="45">
        <v>0</v>
      </c>
      <c r="P112" s="45">
        <v>0</v>
      </c>
      <c r="Q112" s="163">
        <v>218</v>
      </c>
      <c r="R112" s="46">
        <v>9</v>
      </c>
      <c r="S112" s="41">
        <v>12</v>
      </c>
      <c r="T112" s="15" t="s">
        <v>536</v>
      </c>
      <c r="U112" s="16" t="s">
        <v>537</v>
      </c>
      <c r="V112" s="17" t="s">
        <v>538</v>
      </c>
    </row>
    <row r="113" spans="1:22" s="21" customFormat="1" ht="18.75" customHeight="1">
      <c r="A113" s="11">
        <v>107</v>
      </c>
      <c r="B113" s="12" t="s">
        <v>539</v>
      </c>
      <c r="C113" s="13" t="s">
        <v>540</v>
      </c>
      <c r="D113" s="13" t="s">
        <v>530</v>
      </c>
      <c r="E113" s="13" t="s">
        <v>460</v>
      </c>
      <c r="F113" s="37">
        <v>46</v>
      </c>
      <c r="G113" s="37">
        <v>136</v>
      </c>
      <c r="H113" s="37">
        <v>0</v>
      </c>
      <c r="I113" s="37">
        <v>0</v>
      </c>
      <c r="J113" s="14">
        <f t="shared" si="2"/>
        <v>182</v>
      </c>
      <c r="K113" s="42">
        <v>8</v>
      </c>
      <c r="L113" s="39">
        <v>11</v>
      </c>
      <c r="M113" s="45">
        <v>51</v>
      </c>
      <c r="N113" s="45">
        <v>136</v>
      </c>
      <c r="O113" s="45">
        <v>0</v>
      </c>
      <c r="P113" s="45">
        <v>0</v>
      </c>
      <c r="Q113" s="163">
        <v>187</v>
      </c>
      <c r="R113" s="46">
        <v>8</v>
      </c>
      <c r="S113" s="41">
        <v>11</v>
      </c>
      <c r="T113" s="15" t="s">
        <v>541</v>
      </c>
      <c r="U113" s="16" t="s">
        <v>542</v>
      </c>
      <c r="V113" s="17" t="s">
        <v>543</v>
      </c>
    </row>
    <row r="114" spans="1:22" s="21" customFormat="1" ht="18.75" customHeight="1">
      <c r="A114" s="11">
        <v>108</v>
      </c>
      <c r="B114" s="12" t="s">
        <v>544</v>
      </c>
      <c r="C114" s="13" t="s">
        <v>545</v>
      </c>
      <c r="D114" s="13" t="s">
        <v>546</v>
      </c>
      <c r="E114" s="13" t="s">
        <v>460</v>
      </c>
      <c r="F114" s="37">
        <v>94</v>
      </c>
      <c r="G114" s="37">
        <v>369</v>
      </c>
      <c r="H114" s="37">
        <v>0</v>
      </c>
      <c r="I114" s="37">
        <v>0</v>
      </c>
      <c r="J114" s="14">
        <f t="shared" si="2"/>
        <v>463</v>
      </c>
      <c r="K114" s="42">
        <v>17</v>
      </c>
      <c r="L114" s="39">
        <v>21</v>
      </c>
      <c r="M114" s="45">
        <v>94</v>
      </c>
      <c r="N114" s="45">
        <v>373</v>
      </c>
      <c r="O114" s="45">
        <v>0</v>
      </c>
      <c r="P114" s="45">
        <v>0</v>
      </c>
      <c r="Q114" s="163">
        <v>467</v>
      </c>
      <c r="R114" s="46">
        <v>17</v>
      </c>
      <c r="S114" s="41">
        <v>21</v>
      </c>
      <c r="T114" s="15" t="s">
        <v>547</v>
      </c>
      <c r="U114" s="16" t="s">
        <v>548</v>
      </c>
      <c r="V114" s="17" t="s">
        <v>549</v>
      </c>
    </row>
    <row r="115" spans="1:22" s="21" customFormat="1" ht="18.75" customHeight="1">
      <c r="A115" s="11">
        <v>109</v>
      </c>
      <c r="B115" s="12" t="s">
        <v>550</v>
      </c>
      <c r="C115" s="13" t="s">
        <v>551</v>
      </c>
      <c r="D115" s="13" t="s">
        <v>546</v>
      </c>
      <c r="E115" s="13" t="s">
        <v>460</v>
      </c>
      <c r="F115" s="37">
        <v>11</v>
      </c>
      <c r="G115" s="37">
        <v>30</v>
      </c>
      <c r="H115" s="37">
        <v>12</v>
      </c>
      <c r="I115" s="37">
        <v>0</v>
      </c>
      <c r="J115" s="14">
        <f t="shared" si="2"/>
        <v>53</v>
      </c>
      <c r="K115" s="42">
        <v>11</v>
      </c>
      <c r="L115" s="39">
        <v>9</v>
      </c>
      <c r="M115" s="45">
        <v>10</v>
      </c>
      <c r="N115" s="45">
        <v>30</v>
      </c>
      <c r="O115" s="45">
        <v>12</v>
      </c>
      <c r="P115" s="45">
        <v>0</v>
      </c>
      <c r="Q115" s="163">
        <v>52</v>
      </c>
      <c r="R115" s="46">
        <v>11</v>
      </c>
      <c r="S115" s="41">
        <v>9</v>
      </c>
      <c r="T115" s="15" t="s">
        <v>552</v>
      </c>
      <c r="U115" s="16" t="s">
        <v>553</v>
      </c>
      <c r="V115" s="17" t="s">
        <v>554</v>
      </c>
    </row>
    <row r="116" spans="1:22" s="21" customFormat="1" ht="18.75" customHeight="1">
      <c r="A116" s="11">
        <v>110</v>
      </c>
      <c r="B116" s="12" t="s">
        <v>555</v>
      </c>
      <c r="C116" s="13" t="s">
        <v>556</v>
      </c>
      <c r="D116" s="13" t="s">
        <v>546</v>
      </c>
      <c r="E116" s="13" t="s">
        <v>460</v>
      </c>
      <c r="F116" s="37">
        <v>52</v>
      </c>
      <c r="G116" s="37">
        <v>247</v>
      </c>
      <c r="H116" s="37">
        <v>135</v>
      </c>
      <c r="I116" s="37">
        <v>0</v>
      </c>
      <c r="J116" s="14">
        <f t="shared" si="2"/>
        <v>434</v>
      </c>
      <c r="K116" s="42">
        <v>13</v>
      </c>
      <c r="L116" s="39">
        <v>26</v>
      </c>
      <c r="M116" s="45">
        <v>54</v>
      </c>
      <c r="N116" s="45">
        <v>256</v>
      </c>
      <c r="O116" s="45">
        <v>139</v>
      </c>
      <c r="P116" s="45">
        <v>0</v>
      </c>
      <c r="Q116" s="163">
        <v>449</v>
      </c>
      <c r="R116" s="46">
        <v>16</v>
      </c>
      <c r="S116" s="41">
        <v>23</v>
      </c>
      <c r="T116" s="15" t="s">
        <v>557</v>
      </c>
      <c r="U116" s="16" t="s">
        <v>558</v>
      </c>
      <c r="V116" s="17" t="s">
        <v>74</v>
      </c>
    </row>
    <row r="117" spans="1:22" s="21" customFormat="1" ht="18.75" customHeight="1">
      <c r="A117" s="11">
        <v>111</v>
      </c>
      <c r="B117" s="12" t="s">
        <v>559</v>
      </c>
      <c r="C117" s="13" t="s">
        <v>560</v>
      </c>
      <c r="D117" s="13" t="s">
        <v>561</v>
      </c>
      <c r="E117" s="13" t="s">
        <v>562</v>
      </c>
      <c r="F117" s="37">
        <v>100</v>
      </c>
      <c r="G117" s="37">
        <v>219</v>
      </c>
      <c r="H117" s="37">
        <v>59</v>
      </c>
      <c r="I117" s="37">
        <v>18</v>
      </c>
      <c r="J117" s="14">
        <v>396</v>
      </c>
      <c r="K117" s="42">
        <v>16</v>
      </c>
      <c r="L117" s="39">
        <v>24</v>
      </c>
      <c r="M117" s="45">
        <v>98</v>
      </c>
      <c r="N117" s="45">
        <v>212</v>
      </c>
      <c r="O117" s="45">
        <v>60</v>
      </c>
      <c r="P117" s="45">
        <v>14</v>
      </c>
      <c r="Q117" s="163">
        <v>384</v>
      </c>
      <c r="R117" s="46">
        <v>18</v>
      </c>
      <c r="S117" s="41">
        <v>23</v>
      </c>
      <c r="T117" s="15" t="s">
        <v>563</v>
      </c>
      <c r="U117" s="16" t="s">
        <v>564</v>
      </c>
      <c r="V117" s="17" t="s">
        <v>565</v>
      </c>
    </row>
    <row r="118" spans="1:22" s="21" customFormat="1" ht="18.75" customHeight="1">
      <c r="A118" s="11">
        <v>112</v>
      </c>
      <c r="B118" s="12" t="s">
        <v>566</v>
      </c>
      <c r="C118" s="13" t="s">
        <v>567</v>
      </c>
      <c r="D118" s="13" t="s">
        <v>562</v>
      </c>
      <c r="E118" s="13" t="s">
        <v>562</v>
      </c>
      <c r="F118" s="37">
        <v>40</v>
      </c>
      <c r="G118" s="37">
        <v>88</v>
      </c>
      <c r="H118" s="37">
        <v>43</v>
      </c>
      <c r="I118" s="37">
        <v>0</v>
      </c>
      <c r="J118" s="14">
        <f t="shared" ref="J118:J125" si="3">SUM(F118:H118)</f>
        <v>171</v>
      </c>
      <c r="K118" s="42">
        <v>11</v>
      </c>
      <c r="L118" s="39">
        <v>16</v>
      </c>
      <c r="M118" s="45">
        <v>39</v>
      </c>
      <c r="N118" s="45">
        <v>92</v>
      </c>
      <c r="O118" s="45">
        <v>45</v>
      </c>
      <c r="P118" s="45">
        <v>0</v>
      </c>
      <c r="Q118" s="163">
        <v>176</v>
      </c>
      <c r="R118" s="46">
        <v>11</v>
      </c>
      <c r="S118" s="41">
        <v>16</v>
      </c>
      <c r="T118" s="15" t="s">
        <v>568</v>
      </c>
      <c r="U118" s="16" t="s">
        <v>569</v>
      </c>
      <c r="V118" s="17" t="s">
        <v>570</v>
      </c>
    </row>
    <row r="119" spans="1:22" s="21" customFormat="1" ht="18.75" customHeight="1">
      <c r="A119" s="11">
        <v>113</v>
      </c>
      <c r="B119" s="12" t="s">
        <v>571</v>
      </c>
      <c r="C119" s="13" t="s">
        <v>572</v>
      </c>
      <c r="D119" s="13" t="s">
        <v>562</v>
      </c>
      <c r="E119" s="13" t="s">
        <v>562</v>
      </c>
      <c r="F119" s="37">
        <v>49</v>
      </c>
      <c r="G119" s="37">
        <v>125</v>
      </c>
      <c r="H119" s="37">
        <v>0</v>
      </c>
      <c r="I119" s="37">
        <v>0</v>
      </c>
      <c r="J119" s="14">
        <f t="shared" si="3"/>
        <v>174</v>
      </c>
      <c r="K119" s="42">
        <v>9</v>
      </c>
      <c r="L119" s="39">
        <v>11</v>
      </c>
      <c r="M119" s="45">
        <v>54</v>
      </c>
      <c r="N119" s="45">
        <v>118</v>
      </c>
      <c r="O119" s="45">
        <v>0</v>
      </c>
      <c r="P119" s="45">
        <v>0</v>
      </c>
      <c r="Q119" s="163">
        <v>172</v>
      </c>
      <c r="R119" s="46">
        <v>9</v>
      </c>
      <c r="S119" s="41">
        <v>10</v>
      </c>
      <c r="T119" s="15" t="s">
        <v>573</v>
      </c>
      <c r="U119" s="16" t="s">
        <v>574</v>
      </c>
      <c r="V119" s="17" t="s">
        <v>575</v>
      </c>
    </row>
    <row r="120" spans="1:22" s="21" customFormat="1" ht="18.75" customHeight="1">
      <c r="A120" s="11">
        <v>114</v>
      </c>
      <c r="B120" s="12" t="s">
        <v>576</v>
      </c>
      <c r="C120" s="13" t="s">
        <v>577</v>
      </c>
      <c r="D120" s="13" t="s">
        <v>562</v>
      </c>
      <c r="E120" s="13" t="s">
        <v>562</v>
      </c>
      <c r="F120" s="37">
        <v>32</v>
      </c>
      <c r="G120" s="37">
        <v>95</v>
      </c>
      <c r="H120" s="37">
        <v>0</v>
      </c>
      <c r="I120" s="37">
        <v>0</v>
      </c>
      <c r="J120" s="14">
        <f t="shared" si="3"/>
        <v>127</v>
      </c>
      <c r="K120" s="42">
        <v>8</v>
      </c>
      <c r="L120" s="39">
        <v>10</v>
      </c>
      <c r="M120" s="45">
        <v>34</v>
      </c>
      <c r="N120" s="45">
        <v>102</v>
      </c>
      <c r="O120" s="45">
        <v>0</v>
      </c>
      <c r="P120" s="45">
        <v>0</v>
      </c>
      <c r="Q120" s="163">
        <v>136</v>
      </c>
      <c r="R120" s="46">
        <v>8</v>
      </c>
      <c r="S120" s="41">
        <v>10</v>
      </c>
      <c r="T120" s="15" t="s">
        <v>578</v>
      </c>
      <c r="U120" s="16" t="s">
        <v>579</v>
      </c>
      <c r="V120" s="17" t="s">
        <v>580</v>
      </c>
    </row>
    <row r="121" spans="1:22" s="21" customFormat="1" ht="18.75" customHeight="1">
      <c r="A121" s="11">
        <v>115</v>
      </c>
      <c r="B121" s="12" t="s">
        <v>581</v>
      </c>
      <c r="C121" s="13" t="s">
        <v>582</v>
      </c>
      <c r="D121" s="13" t="s">
        <v>562</v>
      </c>
      <c r="E121" s="13" t="s">
        <v>562</v>
      </c>
      <c r="F121" s="37">
        <v>32</v>
      </c>
      <c r="G121" s="37">
        <v>97</v>
      </c>
      <c r="H121" s="37">
        <v>0</v>
      </c>
      <c r="I121" s="37">
        <v>0</v>
      </c>
      <c r="J121" s="14">
        <f t="shared" si="3"/>
        <v>129</v>
      </c>
      <c r="K121" s="42">
        <v>8</v>
      </c>
      <c r="L121" s="39">
        <v>10</v>
      </c>
      <c r="M121" s="45">
        <v>32</v>
      </c>
      <c r="N121" s="45">
        <v>95</v>
      </c>
      <c r="O121" s="45">
        <v>0</v>
      </c>
      <c r="P121" s="45">
        <v>0</v>
      </c>
      <c r="Q121" s="163">
        <v>127</v>
      </c>
      <c r="R121" s="46">
        <v>8</v>
      </c>
      <c r="S121" s="41">
        <v>10</v>
      </c>
      <c r="T121" s="15" t="s">
        <v>583</v>
      </c>
      <c r="U121" s="16" t="s">
        <v>584</v>
      </c>
      <c r="V121" s="17" t="s">
        <v>585</v>
      </c>
    </row>
    <row r="122" spans="1:22" s="21" customFormat="1" ht="18.75" customHeight="1">
      <c r="A122" s="11">
        <v>116</v>
      </c>
      <c r="B122" s="12" t="s">
        <v>586</v>
      </c>
      <c r="C122" s="13" t="s">
        <v>587</v>
      </c>
      <c r="D122" s="13" t="s">
        <v>562</v>
      </c>
      <c r="E122" s="13" t="s">
        <v>562</v>
      </c>
      <c r="F122" s="37">
        <v>108</v>
      </c>
      <c r="G122" s="37">
        <v>261</v>
      </c>
      <c r="H122" s="37">
        <v>0</v>
      </c>
      <c r="I122" s="37">
        <v>0</v>
      </c>
      <c r="J122" s="14">
        <f t="shared" si="3"/>
        <v>369</v>
      </c>
      <c r="K122" s="42">
        <v>12</v>
      </c>
      <c r="L122" s="39">
        <v>15</v>
      </c>
      <c r="M122" s="45">
        <v>116</v>
      </c>
      <c r="N122" s="45">
        <v>264</v>
      </c>
      <c r="O122" s="45">
        <v>0</v>
      </c>
      <c r="P122" s="45">
        <v>0</v>
      </c>
      <c r="Q122" s="163">
        <v>380</v>
      </c>
      <c r="R122" s="46">
        <v>12</v>
      </c>
      <c r="S122" s="41">
        <v>15</v>
      </c>
      <c r="T122" s="15" t="s">
        <v>588</v>
      </c>
      <c r="U122" s="16" t="s">
        <v>589</v>
      </c>
      <c r="V122" s="17" t="s">
        <v>590</v>
      </c>
    </row>
    <row r="123" spans="1:22" s="21" customFormat="1" ht="18.75" customHeight="1">
      <c r="A123" s="11">
        <v>117</v>
      </c>
      <c r="B123" s="12" t="s">
        <v>591</v>
      </c>
      <c r="C123" s="13" t="s">
        <v>592</v>
      </c>
      <c r="D123" s="13" t="s">
        <v>593</v>
      </c>
      <c r="E123" s="13" t="s">
        <v>562</v>
      </c>
      <c r="F123" s="37">
        <v>25</v>
      </c>
      <c r="G123" s="37">
        <v>60</v>
      </c>
      <c r="H123" s="37">
        <v>0</v>
      </c>
      <c r="I123" s="37">
        <v>0</v>
      </c>
      <c r="J123" s="14">
        <f t="shared" si="3"/>
        <v>85</v>
      </c>
      <c r="K123" s="42">
        <v>8</v>
      </c>
      <c r="L123" s="39">
        <v>5</v>
      </c>
      <c r="M123" s="45">
        <v>25</v>
      </c>
      <c r="N123" s="45">
        <v>56</v>
      </c>
      <c r="O123" s="45">
        <v>0</v>
      </c>
      <c r="P123" s="45">
        <v>0</v>
      </c>
      <c r="Q123" s="163">
        <v>81</v>
      </c>
      <c r="R123" s="46">
        <v>8</v>
      </c>
      <c r="S123" s="41">
        <v>5</v>
      </c>
      <c r="T123" s="15" t="s">
        <v>594</v>
      </c>
      <c r="U123" s="16" t="s">
        <v>595</v>
      </c>
      <c r="V123" s="17" t="s">
        <v>596</v>
      </c>
    </row>
    <row r="124" spans="1:22" s="21" customFormat="1" ht="18.75" customHeight="1">
      <c r="A124" s="11">
        <v>118</v>
      </c>
      <c r="B124" s="12" t="s">
        <v>597</v>
      </c>
      <c r="C124" s="13" t="s">
        <v>598</v>
      </c>
      <c r="D124" s="13" t="s">
        <v>562</v>
      </c>
      <c r="E124" s="13" t="s">
        <v>562</v>
      </c>
      <c r="F124" s="37">
        <v>48</v>
      </c>
      <c r="G124" s="37">
        <v>73</v>
      </c>
      <c r="H124" s="37">
        <v>0</v>
      </c>
      <c r="I124" s="37">
        <v>0</v>
      </c>
      <c r="J124" s="14">
        <f t="shared" si="3"/>
        <v>121</v>
      </c>
      <c r="K124" s="42">
        <v>9</v>
      </c>
      <c r="L124" s="39">
        <v>7</v>
      </c>
      <c r="M124" s="45">
        <v>50</v>
      </c>
      <c r="N124" s="45">
        <v>75</v>
      </c>
      <c r="O124" s="45">
        <v>0</v>
      </c>
      <c r="P124" s="45">
        <v>0</v>
      </c>
      <c r="Q124" s="163">
        <v>125</v>
      </c>
      <c r="R124" s="46">
        <v>9</v>
      </c>
      <c r="S124" s="41">
        <v>8</v>
      </c>
      <c r="T124" s="15" t="s">
        <v>599</v>
      </c>
      <c r="U124" s="16" t="s">
        <v>600</v>
      </c>
      <c r="V124" s="17">
        <v>77445144</v>
      </c>
    </row>
    <row r="125" spans="1:22" s="21" customFormat="1" ht="18.75" customHeight="1">
      <c r="A125" s="11">
        <v>119</v>
      </c>
      <c r="B125" s="12" t="s">
        <v>601</v>
      </c>
      <c r="C125" s="13" t="s">
        <v>602</v>
      </c>
      <c r="D125" s="13" t="s">
        <v>593</v>
      </c>
      <c r="E125" s="13" t="s">
        <v>562</v>
      </c>
      <c r="F125" s="37">
        <v>51</v>
      </c>
      <c r="G125" s="37">
        <v>128</v>
      </c>
      <c r="H125" s="37">
        <v>0</v>
      </c>
      <c r="I125" s="37">
        <v>0</v>
      </c>
      <c r="J125" s="14">
        <f t="shared" si="3"/>
        <v>179</v>
      </c>
      <c r="K125" s="42">
        <v>8</v>
      </c>
      <c r="L125" s="39">
        <v>11</v>
      </c>
      <c r="M125" s="45">
        <v>56</v>
      </c>
      <c r="N125" s="45">
        <v>126</v>
      </c>
      <c r="O125" s="45">
        <v>0</v>
      </c>
      <c r="P125" s="45">
        <v>0</v>
      </c>
      <c r="Q125" s="163">
        <v>182</v>
      </c>
      <c r="R125" s="46">
        <v>8</v>
      </c>
      <c r="S125" s="41">
        <v>11</v>
      </c>
      <c r="T125" s="15" t="s">
        <v>603</v>
      </c>
      <c r="U125" s="16" t="s">
        <v>604</v>
      </c>
      <c r="V125" s="17" t="s">
        <v>605</v>
      </c>
    </row>
    <row r="126" spans="1:22" ht="22.5" thickBot="1">
      <c r="A126" s="30"/>
      <c r="B126" s="30"/>
      <c r="C126" s="30"/>
      <c r="D126" s="30"/>
      <c r="E126" s="30"/>
      <c r="F126" s="31">
        <f t="shared" ref="F126:L126" si="4">SUM(F5:F125)</f>
        <v>5429</v>
      </c>
      <c r="G126" s="31">
        <f t="shared" si="4"/>
        <v>18925</v>
      </c>
      <c r="H126" s="31">
        <f t="shared" si="4"/>
        <v>2308</v>
      </c>
      <c r="I126" s="31">
        <v>18</v>
      </c>
      <c r="J126" s="31">
        <f t="shared" si="4"/>
        <v>26680</v>
      </c>
      <c r="K126" s="31">
        <f t="shared" si="4"/>
        <v>1265</v>
      </c>
      <c r="L126" s="31">
        <f t="shared" si="4"/>
        <v>1553</v>
      </c>
      <c r="M126" s="48">
        <v>5506</v>
      </c>
      <c r="N126" s="48">
        <v>18903</v>
      </c>
      <c r="O126" s="48">
        <v>2240</v>
      </c>
      <c r="P126" s="48">
        <v>14</v>
      </c>
      <c r="Q126" s="48">
        <v>26663</v>
      </c>
      <c r="R126" s="48">
        <v>1315</v>
      </c>
      <c r="S126" s="36">
        <f>SUM(S5:S125)</f>
        <v>1436</v>
      </c>
      <c r="T126" s="30"/>
      <c r="U126" s="20"/>
      <c r="V126" s="20"/>
    </row>
    <row r="127" spans="1:22" ht="22.5" thickTop="1">
      <c r="N127" s="47"/>
      <c r="O127" s="47"/>
      <c r="P127" s="47"/>
    </row>
  </sheetData>
  <mergeCells count="13">
    <mergeCell ref="K3:K4"/>
    <mergeCell ref="L3:L4"/>
    <mergeCell ref="T3:T4"/>
    <mergeCell ref="U3:V3"/>
    <mergeCell ref="M3:Q3"/>
    <mergeCell ref="R3:R4"/>
    <mergeCell ref="S3:S4"/>
    <mergeCell ref="A1:H1"/>
    <mergeCell ref="A2:H2"/>
    <mergeCell ref="A3:A4"/>
    <mergeCell ref="B3:B4"/>
    <mergeCell ref="C3:E3"/>
    <mergeCell ref="F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1"/>
  <sheetViews>
    <sheetView workbookViewId="0">
      <selection activeCell="B2" sqref="B2"/>
    </sheetView>
  </sheetViews>
  <sheetFormatPr defaultColWidth="6.7109375" defaultRowHeight="24"/>
  <cols>
    <col min="1" max="1" width="2.85546875" style="52" customWidth="1"/>
    <col min="2" max="2" width="18.28515625" style="95" customWidth="1"/>
    <col min="3" max="3" width="4.28515625" style="95" customWidth="1"/>
    <col min="4" max="4" width="2.140625" style="95" customWidth="1"/>
    <col min="5" max="5" width="2.42578125" style="95" customWidth="1"/>
    <col min="6" max="6" width="2" style="95" customWidth="1"/>
    <col min="7" max="7" width="2.140625" style="52" customWidth="1"/>
    <col min="8" max="8" width="4.140625" style="95" customWidth="1"/>
    <col min="9" max="9" width="2.7109375" style="52" customWidth="1"/>
    <col min="10" max="10" width="2.42578125" style="52" customWidth="1"/>
    <col min="11" max="11" width="3.42578125" style="52" customWidth="1"/>
    <col min="12" max="12" width="2.42578125" style="52" customWidth="1"/>
    <col min="13" max="13" width="2.7109375" style="52" customWidth="1"/>
    <col min="14" max="14" width="2.42578125" style="52" customWidth="1"/>
    <col min="15" max="15" width="2.140625" style="52" customWidth="1"/>
    <col min="16" max="16" width="1.85546875" style="52" customWidth="1"/>
    <col min="17" max="17" width="4.85546875" style="52" customWidth="1"/>
    <col min="18" max="20" width="3" style="52" customWidth="1"/>
    <col min="21" max="21" width="3.5703125" style="161" customWidth="1"/>
    <col min="22" max="22" width="3" style="161" customWidth="1"/>
    <col min="23" max="23" width="2.42578125" style="161" customWidth="1"/>
    <col min="24" max="24" width="3.28515625" style="161" customWidth="1"/>
    <col min="25" max="25" width="4" style="161" customWidth="1"/>
    <col min="26" max="26" width="2.85546875" style="161" customWidth="1"/>
    <col min="27" max="27" width="4" style="161" customWidth="1"/>
    <col min="28" max="28" width="4" style="54" customWidth="1"/>
    <col min="29" max="29" width="2.7109375" style="54" customWidth="1"/>
    <col min="30" max="30" width="3.5703125" style="54" customWidth="1"/>
    <col min="31" max="31" width="3.42578125" style="54" customWidth="1"/>
    <col min="32" max="32" width="3.28515625" style="54" customWidth="1"/>
    <col min="33" max="34" width="4.42578125" style="54" customWidth="1"/>
    <col min="35" max="35" width="2.85546875" style="51" customWidth="1"/>
    <col min="36" max="37" width="2.85546875" style="55" customWidth="1"/>
    <col min="38" max="38" width="3" style="55" customWidth="1"/>
    <col min="39" max="39" width="2.85546875" style="57" customWidth="1"/>
    <col min="40" max="41" width="2.42578125" style="54" customWidth="1"/>
    <col min="42" max="42" width="2.7109375" style="55" customWidth="1"/>
    <col min="43" max="44" width="2.7109375" style="51" customWidth="1"/>
    <col min="45" max="46" width="2.42578125" style="54" customWidth="1"/>
    <col min="47" max="47" width="0.42578125" style="52" customWidth="1"/>
    <col min="48" max="50" width="2.42578125" style="52" customWidth="1"/>
    <col min="51" max="51" width="3.5703125" style="52" customWidth="1"/>
    <col min="52" max="53" width="6.7109375" style="52" customWidth="1"/>
    <col min="54" max="16384" width="6.7109375" style="52"/>
  </cols>
  <sheetData>
    <row r="1" spans="1:54">
      <c r="A1" s="179" t="s">
        <v>610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49"/>
      <c r="AK1" s="50"/>
      <c r="AL1" s="50"/>
      <c r="AM1" s="49"/>
      <c r="AN1" s="49"/>
      <c r="AO1" s="49"/>
      <c r="AP1" s="49"/>
      <c r="AS1" s="49"/>
      <c r="AT1" s="49"/>
    </row>
    <row r="2" spans="1:54">
      <c r="A2" s="51" t="s">
        <v>611</v>
      </c>
      <c r="B2" s="51"/>
      <c r="C2" s="51"/>
      <c r="D2" s="51"/>
      <c r="E2" s="51"/>
      <c r="F2" s="51"/>
      <c r="G2" s="51"/>
      <c r="H2" s="51"/>
      <c r="I2" s="53" t="s">
        <v>612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3"/>
      <c r="Y2" s="51"/>
      <c r="Z2" s="51"/>
      <c r="AA2" s="51"/>
      <c r="AB2" s="51"/>
      <c r="AI2" s="50" t="s">
        <v>613</v>
      </c>
      <c r="AJ2" s="51"/>
      <c r="AL2" s="56"/>
      <c r="AN2" s="49"/>
      <c r="AO2" s="53"/>
      <c r="AP2" s="51"/>
      <c r="AS2" s="49"/>
      <c r="AT2" s="49"/>
    </row>
    <row r="3" spans="1:54" s="63" customFormat="1" ht="21" customHeight="1">
      <c r="A3" s="58"/>
      <c r="B3" s="180" t="s">
        <v>2</v>
      </c>
      <c r="C3" s="180" t="s">
        <v>10</v>
      </c>
      <c r="D3" s="182" t="s">
        <v>614</v>
      </c>
      <c r="E3" s="184" t="s">
        <v>615</v>
      </c>
      <c r="F3" s="184" t="s">
        <v>616</v>
      </c>
      <c r="G3" s="182" t="s">
        <v>617</v>
      </c>
      <c r="H3" s="59"/>
      <c r="I3" s="186" t="s">
        <v>618</v>
      </c>
      <c r="J3" s="186"/>
      <c r="K3" s="186"/>
      <c r="L3" s="186"/>
      <c r="M3" s="186"/>
      <c r="N3" s="186"/>
      <c r="O3" s="186"/>
      <c r="P3" s="186"/>
      <c r="Q3" s="180" t="s">
        <v>619</v>
      </c>
      <c r="R3" s="180"/>
      <c r="S3" s="186" t="s">
        <v>620</v>
      </c>
      <c r="T3" s="186"/>
      <c r="U3" s="186"/>
      <c r="V3" s="197" t="s">
        <v>621</v>
      </c>
      <c r="W3" s="197"/>
      <c r="X3" s="197"/>
      <c r="Y3" s="197"/>
      <c r="Z3" s="197"/>
      <c r="AA3" s="197"/>
      <c r="AB3" s="197"/>
      <c r="AC3" s="198" t="s">
        <v>622</v>
      </c>
      <c r="AD3" s="199"/>
      <c r="AE3" s="200"/>
      <c r="AF3" s="198" t="s">
        <v>623</v>
      </c>
      <c r="AG3" s="199"/>
      <c r="AH3" s="200"/>
      <c r="AI3" s="204" t="s">
        <v>624</v>
      </c>
      <c r="AJ3" s="206" t="s">
        <v>625</v>
      </c>
      <c r="AK3" s="188" t="s">
        <v>619</v>
      </c>
      <c r="AL3" s="60" t="s">
        <v>626</v>
      </c>
      <c r="AM3" s="61" t="s">
        <v>627</v>
      </c>
      <c r="AN3" s="62"/>
      <c r="AO3" s="62"/>
      <c r="AP3" s="214" t="s">
        <v>628</v>
      </c>
      <c r="AQ3" s="216" t="s">
        <v>629</v>
      </c>
      <c r="AR3" s="218" t="s">
        <v>630</v>
      </c>
      <c r="AS3" s="220" t="s">
        <v>631</v>
      </c>
      <c r="AT3" s="220" t="s">
        <v>632</v>
      </c>
      <c r="AV3" s="222" t="s">
        <v>633</v>
      </c>
      <c r="AW3" s="208" t="s">
        <v>634</v>
      </c>
      <c r="AX3" s="210" t="s">
        <v>635</v>
      </c>
      <c r="AY3" s="188" t="s">
        <v>636</v>
      </c>
    </row>
    <row r="4" spans="1:54" s="63" customFormat="1" ht="21" customHeight="1">
      <c r="A4" s="64"/>
      <c r="B4" s="181"/>
      <c r="C4" s="181"/>
      <c r="D4" s="183"/>
      <c r="E4" s="185"/>
      <c r="F4" s="185"/>
      <c r="G4" s="183"/>
      <c r="H4" s="64" t="s">
        <v>637</v>
      </c>
      <c r="I4" s="186" t="s">
        <v>638</v>
      </c>
      <c r="J4" s="186"/>
      <c r="K4" s="186" t="s">
        <v>12</v>
      </c>
      <c r="L4" s="186"/>
      <c r="M4" s="186" t="s">
        <v>608</v>
      </c>
      <c r="N4" s="186"/>
      <c r="O4" s="186" t="s">
        <v>609</v>
      </c>
      <c r="P4" s="186"/>
      <c r="Q4" s="187"/>
      <c r="R4" s="187"/>
      <c r="S4" s="212" t="s">
        <v>639</v>
      </c>
      <c r="T4" s="213" t="s">
        <v>626</v>
      </c>
      <c r="U4" s="65" t="s">
        <v>13</v>
      </c>
      <c r="V4" s="198" t="s">
        <v>640</v>
      </c>
      <c r="W4" s="199"/>
      <c r="X4" s="200"/>
      <c r="Y4" s="190" t="s">
        <v>641</v>
      </c>
      <c r="Z4" s="191"/>
      <c r="AA4" s="192"/>
      <c r="AB4" s="66" t="s">
        <v>13</v>
      </c>
      <c r="AC4" s="201"/>
      <c r="AD4" s="202"/>
      <c r="AE4" s="203"/>
      <c r="AF4" s="201"/>
      <c r="AG4" s="202"/>
      <c r="AH4" s="203"/>
      <c r="AI4" s="205"/>
      <c r="AJ4" s="207"/>
      <c r="AK4" s="189"/>
      <c r="AL4" s="67" t="s">
        <v>642</v>
      </c>
      <c r="AM4" s="68" t="s">
        <v>643</v>
      </c>
      <c r="AN4" s="69" t="s">
        <v>644</v>
      </c>
      <c r="AO4" s="69" t="s">
        <v>645</v>
      </c>
      <c r="AP4" s="215"/>
      <c r="AQ4" s="217"/>
      <c r="AR4" s="219"/>
      <c r="AS4" s="221"/>
      <c r="AT4" s="221"/>
      <c r="AV4" s="223"/>
      <c r="AW4" s="209"/>
      <c r="AX4" s="211"/>
      <c r="AY4" s="189"/>
      <c r="AZ4" s="63" t="s">
        <v>646</v>
      </c>
    </row>
    <row r="5" spans="1:54" s="63" customFormat="1" ht="23.25" customHeight="1">
      <c r="A5" s="64" t="s">
        <v>1</v>
      </c>
      <c r="B5" s="181"/>
      <c r="C5" s="181"/>
      <c r="D5" s="183"/>
      <c r="E5" s="185"/>
      <c r="F5" s="185"/>
      <c r="G5" s="183"/>
      <c r="H5" s="64" t="s">
        <v>647</v>
      </c>
      <c r="I5" s="212" t="s">
        <v>648</v>
      </c>
      <c r="J5" s="180" t="s">
        <v>649</v>
      </c>
      <c r="K5" s="212" t="s">
        <v>648</v>
      </c>
      <c r="L5" s="212" t="s">
        <v>649</v>
      </c>
      <c r="M5" s="212" t="s">
        <v>648</v>
      </c>
      <c r="N5" s="212" t="s">
        <v>649</v>
      </c>
      <c r="O5" s="212" t="s">
        <v>648</v>
      </c>
      <c r="P5" s="212" t="s">
        <v>649</v>
      </c>
      <c r="Q5" s="212" t="s">
        <v>648</v>
      </c>
      <c r="R5" s="212" t="s">
        <v>649</v>
      </c>
      <c r="S5" s="212"/>
      <c r="T5" s="213"/>
      <c r="U5" s="70" t="s">
        <v>650</v>
      </c>
      <c r="V5" s="201"/>
      <c r="W5" s="202"/>
      <c r="X5" s="203"/>
      <c r="Y5" s="193"/>
      <c r="Z5" s="194"/>
      <c r="AA5" s="195"/>
      <c r="AB5" s="71" t="s">
        <v>650</v>
      </c>
      <c r="AC5" s="196" t="s">
        <v>639</v>
      </c>
      <c r="AD5" s="196" t="s">
        <v>626</v>
      </c>
      <c r="AE5" s="196" t="s">
        <v>13</v>
      </c>
      <c r="AF5" s="196" t="s">
        <v>639</v>
      </c>
      <c r="AG5" s="196" t="s">
        <v>626</v>
      </c>
      <c r="AH5" s="196" t="s">
        <v>13</v>
      </c>
      <c r="AI5" s="205"/>
      <c r="AJ5" s="207"/>
      <c r="AK5" s="189"/>
      <c r="AL5" s="67" t="s">
        <v>651</v>
      </c>
      <c r="AM5" s="68" t="s">
        <v>651</v>
      </c>
      <c r="AN5" s="69" t="s">
        <v>652</v>
      </c>
      <c r="AO5" s="69" t="s">
        <v>652</v>
      </c>
      <c r="AP5" s="215"/>
      <c r="AQ5" s="217"/>
      <c r="AR5" s="219"/>
      <c r="AS5" s="221"/>
      <c r="AT5" s="221"/>
      <c r="AV5" s="223"/>
      <c r="AW5" s="209"/>
      <c r="AX5" s="211"/>
      <c r="AY5" s="189"/>
      <c r="AZ5" s="63" t="s">
        <v>653</v>
      </c>
    </row>
    <row r="6" spans="1:54" s="63" customFormat="1" ht="33.75" customHeight="1">
      <c r="A6" s="64"/>
      <c r="B6" s="181"/>
      <c r="C6" s="181"/>
      <c r="D6" s="183"/>
      <c r="E6" s="185"/>
      <c r="F6" s="185"/>
      <c r="G6" s="183"/>
      <c r="H6" s="72"/>
      <c r="I6" s="226"/>
      <c r="J6" s="226"/>
      <c r="K6" s="212"/>
      <c r="L6" s="212"/>
      <c r="M6" s="212"/>
      <c r="N6" s="212"/>
      <c r="O6" s="212"/>
      <c r="P6" s="212"/>
      <c r="Q6" s="212"/>
      <c r="R6" s="212"/>
      <c r="S6" s="212"/>
      <c r="T6" s="213"/>
      <c r="U6" s="70" t="s">
        <v>654</v>
      </c>
      <c r="V6" s="164" t="s">
        <v>655</v>
      </c>
      <c r="W6" s="69" t="s">
        <v>656</v>
      </c>
      <c r="X6" s="73" t="s">
        <v>13</v>
      </c>
      <c r="Y6" s="164" t="s">
        <v>655</v>
      </c>
      <c r="Z6" s="69" t="s">
        <v>656</v>
      </c>
      <c r="AA6" s="73" t="s">
        <v>13</v>
      </c>
      <c r="AB6" s="71" t="s">
        <v>657</v>
      </c>
      <c r="AC6" s="196"/>
      <c r="AD6" s="196"/>
      <c r="AE6" s="196"/>
      <c r="AF6" s="196"/>
      <c r="AG6" s="196"/>
      <c r="AH6" s="196"/>
      <c r="AI6" s="205"/>
      <c r="AJ6" s="207"/>
      <c r="AK6" s="189"/>
      <c r="AL6" s="67" t="s">
        <v>658</v>
      </c>
      <c r="AM6" s="68"/>
      <c r="AN6" s="69"/>
      <c r="AO6" s="69"/>
      <c r="AP6" s="215"/>
      <c r="AQ6" s="217"/>
      <c r="AR6" s="219"/>
      <c r="AS6" s="221"/>
      <c r="AT6" s="221"/>
      <c r="AV6" s="223"/>
      <c r="AW6" s="209"/>
      <c r="AX6" s="211"/>
      <c r="AY6" s="189"/>
      <c r="AZ6" s="63" t="s">
        <v>659</v>
      </c>
    </row>
    <row r="7" spans="1:54" s="95" customFormat="1" ht="23.1" customHeight="1">
      <c r="A7" s="74">
        <v>1</v>
      </c>
      <c r="B7" s="75" t="s">
        <v>16</v>
      </c>
      <c r="C7" s="76" t="s">
        <v>660</v>
      </c>
      <c r="D7" s="77" t="s">
        <v>661</v>
      </c>
      <c r="E7" s="78" t="s">
        <v>662</v>
      </c>
      <c r="F7" s="77" t="s">
        <v>663</v>
      </c>
      <c r="G7" s="74">
        <v>9</v>
      </c>
      <c r="H7" s="74" t="s">
        <v>664</v>
      </c>
      <c r="I7" s="74">
        <v>73</v>
      </c>
      <c r="J7" s="74">
        <v>3</v>
      </c>
      <c r="K7" s="74">
        <v>301</v>
      </c>
      <c r="L7" s="74">
        <v>12</v>
      </c>
      <c r="M7" s="74">
        <v>118</v>
      </c>
      <c r="N7" s="74">
        <v>5</v>
      </c>
      <c r="O7" s="74"/>
      <c r="P7" s="74"/>
      <c r="Q7" s="74">
        <f t="shared" ref="Q7:R38" si="0">SUM(I7,K7,M7,O7)</f>
        <v>492</v>
      </c>
      <c r="R7" s="74">
        <f t="shared" si="0"/>
        <v>20</v>
      </c>
      <c r="S7" s="79">
        <v>2</v>
      </c>
      <c r="T7" s="80">
        <v>29</v>
      </c>
      <c r="U7" s="81">
        <f t="shared" ref="U7:U70" si="1">SUM(S7:T7)</f>
        <v>31</v>
      </c>
      <c r="V7" s="165">
        <v>1</v>
      </c>
      <c r="W7" s="82">
        <v>1</v>
      </c>
      <c r="X7" s="83">
        <f t="shared" ref="X7:X70" si="2">V7+W7</f>
        <v>2</v>
      </c>
      <c r="Y7" s="165">
        <v>29</v>
      </c>
      <c r="Z7" s="82"/>
      <c r="AA7" s="83">
        <f t="shared" ref="AA7:AA70" si="3">Y7+Z7</f>
        <v>29</v>
      </c>
      <c r="AB7" s="84">
        <f t="shared" ref="AB7:AB70" si="4">SUM(X7+AA7)</f>
        <v>31</v>
      </c>
      <c r="AC7" s="82">
        <f t="shared" ref="AC7:AC70" si="5">X7-S7</f>
        <v>0</v>
      </c>
      <c r="AD7" s="82">
        <f t="shared" ref="AD7:AE38" si="6">AA7-T7</f>
        <v>0</v>
      </c>
      <c r="AE7" s="82">
        <f t="shared" si="6"/>
        <v>0</v>
      </c>
      <c r="AF7" s="85">
        <f t="shared" ref="AF7:AH38" si="7">AC7/S7*100</f>
        <v>0</v>
      </c>
      <c r="AG7" s="85">
        <f t="shared" si="7"/>
        <v>0</v>
      </c>
      <c r="AH7" s="85">
        <f t="shared" si="7"/>
        <v>0</v>
      </c>
      <c r="AI7" s="86"/>
      <c r="AJ7" s="87"/>
      <c r="AK7" s="82">
        <f t="shared" ref="AK7:AK70" si="8">AB7+AI7+AJ7</f>
        <v>31</v>
      </c>
      <c r="AL7" s="82">
        <f t="shared" ref="AL7:AL70" si="9">AK7-U7</f>
        <v>0</v>
      </c>
      <c r="AM7" s="85">
        <f t="shared" ref="AM7:AM70" si="10">AL7/U7*100</f>
        <v>0</v>
      </c>
      <c r="AN7" s="88"/>
      <c r="AO7" s="88"/>
      <c r="AP7" s="89"/>
      <c r="AQ7" s="90">
        <v>1</v>
      </c>
      <c r="AR7" s="91"/>
      <c r="AS7" s="88"/>
      <c r="AT7" s="88">
        <v>1</v>
      </c>
      <c r="AU7" s="76"/>
      <c r="AV7" s="92"/>
      <c r="AW7" s="93"/>
      <c r="AX7" s="94">
        <v>1</v>
      </c>
      <c r="AY7" s="74">
        <v>1</v>
      </c>
      <c r="AZ7" s="95">
        <v>2</v>
      </c>
      <c r="BB7" s="169">
        <f>+V7+Y7</f>
        <v>30</v>
      </c>
    </row>
    <row r="8" spans="1:54" s="95" customFormat="1" ht="23.1" customHeight="1">
      <c r="A8" s="96">
        <v>2</v>
      </c>
      <c r="B8" s="97" t="s">
        <v>22</v>
      </c>
      <c r="C8" s="98" t="s">
        <v>660</v>
      </c>
      <c r="D8" s="99" t="s">
        <v>663</v>
      </c>
      <c r="E8" s="100" t="s">
        <v>662</v>
      </c>
      <c r="F8" s="99" t="s">
        <v>663</v>
      </c>
      <c r="G8" s="96">
        <v>20</v>
      </c>
      <c r="H8" s="96" t="s">
        <v>665</v>
      </c>
      <c r="I8" s="96">
        <v>0</v>
      </c>
      <c r="J8" s="96">
        <v>0</v>
      </c>
      <c r="K8" s="96">
        <v>253</v>
      </c>
      <c r="L8" s="96">
        <v>7</v>
      </c>
      <c r="M8" s="96"/>
      <c r="N8" s="96"/>
      <c r="O8" s="96"/>
      <c r="P8" s="96"/>
      <c r="Q8" s="96">
        <f t="shared" si="0"/>
        <v>253</v>
      </c>
      <c r="R8" s="96">
        <f t="shared" si="0"/>
        <v>7</v>
      </c>
      <c r="S8" s="101">
        <v>1</v>
      </c>
      <c r="T8" s="102">
        <v>11</v>
      </c>
      <c r="U8" s="103">
        <f t="shared" si="1"/>
        <v>12</v>
      </c>
      <c r="V8" s="166">
        <v>1</v>
      </c>
      <c r="W8" s="104"/>
      <c r="X8" s="105">
        <f t="shared" si="2"/>
        <v>1</v>
      </c>
      <c r="Y8" s="166">
        <v>8</v>
      </c>
      <c r="Z8" s="104">
        <v>3</v>
      </c>
      <c r="AA8" s="105">
        <f t="shared" si="3"/>
        <v>11</v>
      </c>
      <c r="AB8" s="106">
        <f t="shared" si="4"/>
        <v>12</v>
      </c>
      <c r="AC8" s="104">
        <f t="shared" si="5"/>
        <v>0</v>
      </c>
      <c r="AD8" s="104">
        <f t="shared" si="6"/>
        <v>0</v>
      </c>
      <c r="AE8" s="104">
        <f t="shared" si="6"/>
        <v>0</v>
      </c>
      <c r="AF8" s="107">
        <f t="shared" si="7"/>
        <v>0</v>
      </c>
      <c r="AG8" s="107">
        <f t="shared" si="7"/>
        <v>0</v>
      </c>
      <c r="AH8" s="107">
        <f t="shared" si="7"/>
        <v>0</v>
      </c>
      <c r="AI8" s="108"/>
      <c r="AJ8" s="109"/>
      <c r="AK8" s="104">
        <f t="shared" si="8"/>
        <v>12</v>
      </c>
      <c r="AL8" s="104">
        <f t="shared" si="9"/>
        <v>0</v>
      </c>
      <c r="AM8" s="107">
        <f t="shared" si="10"/>
        <v>0</v>
      </c>
      <c r="AN8" s="110">
        <v>1</v>
      </c>
      <c r="AO8" s="110"/>
      <c r="AP8" s="111"/>
      <c r="AQ8" s="112">
        <v>1</v>
      </c>
      <c r="AR8" s="113"/>
      <c r="AS8" s="110"/>
      <c r="AT8" s="110"/>
      <c r="AU8" s="98"/>
      <c r="AV8" s="114">
        <v>1</v>
      </c>
      <c r="AW8" s="115"/>
      <c r="AX8" s="116"/>
      <c r="AY8" s="96">
        <v>1</v>
      </c>
      <c r="BB8" s="169">
        <f>+V8+Y8</f>
        <v>9</v>
      </c>
    </row>
    <row r="9" spans="1:54" s="95" customFormat="1" ht="23.1" customHeight="1">
      <c r="A9" s="96">
        <v>3</v>
      </c>
      <c r="B9" s="97" t="s">
        <v>26</v>
      </c>
      <c r="C9" s="98" t="s">
        <v>660</v>
      </c>
      <c r="D9" s="99" t="s">
        <v>663</v>
      </c>
      <c r="E9" s="100" t="s">
        <v>662</v>
      </c>
      <c r="F9" s="99" t="s">
        <v>663</v>
      </c>
      <c r="G9" s="96">
        <v>13</v>
      </c>
      <c r="H9" s="96" t="s">
        <v>666</v>
      </c>
      <c r="I9" s="96">
        <v>52</v>
      </c>
      <c r="J9" s="96">
        <v>3</v>
      </c>
      <c r="K9" s="96">
        <v>89</v>
      </c>
      <c r="L9" s="96">
        <v>6</v>
      </c>
      <c r="M9" s="96"/>
      <c r="N9" s="96"/>
      <c r="O9" s="96"/>
      <c r="P9" s="96"/>
      <c r="Q9" s="96">
        <f t="shared" si="0"/>
        <v>141</v>
      </c>
      <c r="R9" s="96">
        <f t="shared" si="0"/>
        <v>9</v>
      </c>
      <c r="S9" s="101">
        <v>1</v>
      </c>
      <c r="T9" s="102">
        <v>9</v>
      </c>
      <c r="U9" s="103">
        <f t="shared" si="1"/>
        <v>10</v>
      </c>
      <c r="V9" s="166">
        <v>1</v>
      </c>
      <c r="W9" s="104"/>
      <c r="X9" s="105">
        <f t="shared" si="2"/>
        <v>1</v>
      </c>
      <c r="Y9" s="166">
        <v>7</v>
      </c>
      <c r="Z9" s="104">
        <v>2</v>
      </c>
      <c r="AA9" s="105">
        <f t="shared" si="3"/>
        <v>9</v>
      </c>
      <c r="AB9" s="106">
        <f t="shared" si="4"/>
        <v>10</v>
      </c>
      <c r="AC9" s="104">
        <f t="shared" si="5"/>
        <v>0</v>
      </c>
      <c r="AD9" s="104">
        <f t="shared" si="6"/>
        <v>0</v>
      </c>
      <c r="AE9" s="104">
        <f t="shared" si="6"/>
        <v>0</v>
      </c>
      <c r="AF9" s="107">
        <f t="shared" si="7"/>
        <v>0</v>
      </c>
      <c r="AG9" s="107">
        <f t="shared" si="7"/>
        <v>0</v>
      </c>
      <c r="AH9" s="107">
        <f t="shared" si="7"/>
        <v>0</v>
      </c>
      <c r="AI9" s="108"/>
      <c r="AJ9" s="109">
        <v>1</v>
      </c>
      <c r="AK9" s="104">
        <f t="shared" si="8"/>
        <v>11</v>
      </c>
      <c r="AL9" s="104">
        <f t="shared" si="9"/>
        <v>1</v>
      </c>
      <c r="AM9" s="107">
        <f t="shared" si="10"/>
        <v>10</v>
      </c>
      <c r="AN9" s="110"/>
      <c r="AO9" s="110"/>
      <c r="AP9" s="111"/>
      <c r="AQ9" s="112">
        <v>1</v>
      </c>
      <c r="AR9" s="113"/>
      <c r="AS9" s="110"/>
      <c r="AT9" s="110"/>
      <c r="AU9" s="98"/>
      <c r="AV9" s="114"/>
      <c r="AW9" s="115"/>
      <c r="AX9" s="116"/>
      <c r="AY9" s="117">
        <v>1</v>
      </c>
      <c r="AZ9" s="95">
        <v>1</v>
      </c>
      <c r="BB9" s="169">
        <f>+V9+Y9</f>
        <v>8</v>
      </c>
    </row>
    <row r="10" spans="1:54" s="95" customFormat="1" ht="23.1" customHeight="1">
      <c r="A10" s="96">
        <v>4</v>
      </c>
      <c r="B10" s="97" t="s">
        <v>30</v>
      </c>
      <c r="C10" s="98" t="s">
        <v>660</v>
      </c>
      <c r="D10" s="99" t="s">
        <v>663</v>
      </c>
      <c r="E10" s="100" t="s">
        <v>662</v>
      </c>
      <c r="F10" s="99" t="s">
        <v>663</v>
      </c>
      <c r="G10" s="96">
        <v>22</v>
      </c>
      <c r="H10" s="96" t="s">
        <v>665</v>
      </c>
      <c r="I10" s="96">
        <v>0</v>
      </c>
      <c r="J10" s="96">
        <v>0</v>
      </c>
      <c r="K10" s="96">
        <v>14</v>
      </c>
      <c r="L10" s="96">
        <v>4</v>
      </c>
      <c r="M10" s="96"/>
      <c r="N10" s="96"/>
      <c r="O10" s="96"/>
      <c r="P10" s="96"/>
      <c r="Q10" s="96">
        <f t="shared" si="0"/>
        <v>14</v>
      </c>
      <c r="R10" s="96">
        <f t="shared" si="0"/>
        <v>4</v>
      </c>
      <c r="S10" s="101">
        <v>1</v>
      </c>
      <c r="T10" s="102">
        <v>1</v>
      </c>
      <c r="U10" s="103">
        <f t="shared" si="1"/>
        <v>2</v>
      </c>
      <c r="V10" s="166"/>
      <c r="W10" s="104">
        <v>1</v>
      </c>
      <c r="X10" s="105">
        <f t="shared" si="2"/>
        <v>1</v>
      </c>
      <c r="Y10" s="166">
        <v>1</v>
      </c>
      <c r="Z10" s="104">
        <v>1</v>
      </c>
      <c r="AA10" s="105">
        <f t="shared" si="3"/>
        <v>2</v>
      </c>
      <c r="AB10" s="106">
        <f t="shared" si="4"/>
        <v>3</v>
      </c>
      <c r="AC10" s="104">
        <f t="shared" si="5"/>
        <v>0</v>
      </c>
      <c r="AD10" s="104">
        <f t="shared" si="6"/>
        <v>1</v>
      </c>
      <c r="AE10" s="104">
        <f t="shared" si="6"/>
        <v>1</v>
      </c>
      <c r="AF10" s="107">
        <f t="shared" si="7"/>
        <v>0</v>
      </c>
      <c r="AG10" s="107">
        <f t="shared" si="7"/>
        <v>100</v>
      </c>
      <c r="AH10" s="107">
        <f t="shared" si="7"/>
        <v>50</v>
      </c>
      <c r="AI10" s="108"/>
      <c r="AJ10" s="109"/>
      <c r="AK10" s="104">
        <f t="shared" si="8"/>
        <v>3</v>
      </c>
      <c r="AL10" s="104">
        <f t="shared" si="9"/>
        <v>1</v>
      </c>
      <c r="AM10" s="107">
        <f t="shared" si="10"/>
        <v>50</v>
      </c>
      <c r="AN10" s="110"/>
      <c r="AO10" s="110"/>
      <c r="AP10" s="111"/>
      <c r="AQ10" s="112"/>
      <c r="AR10" s="113"/>
      <c r="AS10" s="110"/>
      <c r="AT10" s="110">
        <v>1</v>
      </c>
      <c r="AU10" s="98"/>
      <c r="AV10" s="114"/>
      <c r="AW10" s="115"/>
      <c r="AX10" s="116">
        <v>1</v>
      </c>
      <c r="AY10" s="117">
        <v>1</v>
      </c>
      <c r="BB10" s="169">
        <f>+Y10</f>
        <v>1</v>
      </c>
    </row>
    <row r="11" spans="1:54" s="95" customFormat="1" ht="23.1" customHeight="1">
      <c r="A11" s="96">
        <v>5</v>
      </c>
      <c r="B11" s="97" t="s">
        <v>61</v>
      </c>
      <c r="C11" s="98" t="s">
        <v>660</v>
      </c>
      <c r="D11" s="99" t="s">
        <v>661</v>
      </c>
      <c r="E11" s="100" t="s">
        <v>667</v>
      </c>
      <c r="F11" s="99" t="s">
        <v>663</v>
      </c>
      <c r="G11" s="96">
        <v>3</v>
      </c>
      <c r="H11" s="96" t="s">
        <v>664</v>
      </c>
      <c r="I11" s="96">
        <v>65</v>
      </c>
      <c r="J11" s="96">
        <v>2</v>
      </c>
      <c r="K11" s="96">
        <v>283</v>
      </c>
      <c r="L11" s="96">
        <v>8</v>
      </c>
      <c r="M11" s="96">
        <v>169</v>
      </c>
      <c r="N11" s="96">
        <v>6</v>
      </c>
      <c r="O11" s="96"/>
      <c r="P11" s="96"/>
      <c r="Q11" s="96">
        <f t="shared" si="0"/>
        <v>517</v>
      </c>
      <c r="R11" s="96">
        <f t="shared" si="0"/>
        <v>16</v>
      </c>
      <c r="S11" s="101">
        <v>2</v>
      </c>
      <c r="T11" s="102">
        <v>27</v>
      </c>
      <c r="U11" s="103">
        <f t="shared" si="1"/>
        <v>29</v>
      </c>
      <c r="V11" s="166">
        <v>1</v>
      </c>
      <c r="W11" s="104">
        <v>1</v>
      </c>
      <c r="X11" s="105">
        <f t="shared" si="2"/>
        <v>2</v>
      </c>
      <c r="Y11" s="166">
        <v>27</v>
      </c>
      <c r="Z11" s="104"/>
      <c r="AA11" s="105">
        <f t="shared" si="3"/>
        <v>27</v>
      </c>
      <c r="AB11" s="106">
        <f t="shared" si="4"/>
        <v>29</v>
      </c>
      <c r="AC11" s="104">
        <f t="shared" si="5"/>
        <v>0</v>
      </c>
      <c r="AD11" s="104">
        <f t="shared" si="6"/>
        <v>0</v>
      </c>
      <c r="AE11" s="104">
        <f t="shared" si="6"/>
        <v>0</v>
      </c>
      <c r="AF11" s="107">
        <f t="shared" si="7"/>
        <v>0</v>
      </c>
      <c r="AG11" s="107">
        <f t="shared" si="7"/>
        <v>0</v>
      </c>
      <c r="AH11" s="107">
        <f t="shared" si="7"/>
        <v>0</v>
      </c>
      <c r="AI11" s="108"/>
      <c r="AJ11" s="109">
        <v>1</v>
      </c>
      <c r="AK11" s="104">
        <f t="shared" si="8"/>
        <v>30</v>
      </c>
      <c r="AL11" s="104">
        <f t="shared" si="9"/>
        <v>1</v>
      </c>
      <c r="AM11" s="107">
        <f t="shared" si="10"/>
        <v>3.4482758620689653</v>
      </c>
      <c r="AN11" s="110"/>
      <c r="AO11" s="110"/>
      <c r="AP11" s="111"/>
      <c r="AQ11" s="112"/>
      <c r="AR11" s="113"/>
      <c r="AS11" s="110"/>
      <c r="AT11" s="110">
        <v>3</v>
      </c>
      <c r="AU11" s="98"/>
      <c r="AV11" s="114"/>
      <c r="AW11" s="115"/>
      <c r="AX11" s="116">
        <v>1</v>
      </c>
      <c r="AY11" s="96">
        <v>1</v>
      </c>
      <c r="BB11" s="169">
        <f t="shared" ref="BB11:BB16" si="11">+V11+Y11</f>
        <v>28</v>
      </c>
    </row>
    <row r="12" spans="1:54" s="95" customFormat="1" ht="23.1" customHeight="1">
      <c r="A12" s="96">
        <v>6</v>
      </c>
      <c r="B12" s="97" t="s">
        <v>65</v>
      </c>
      <c r="C12" s="98" t="s">
        <v>660</v>
      </c>
      <c r="D12" s="99" t="s">
        <v>663</v>
      </c>
      <c r="E12" s="100" t="s">
        <v>667</v>
      </c>
      <c r="F12" s="99" t="s">
        <v>663</v>
      </c>
      <c r="G12" s="96">
        <v>7</v>
      </c>
      <c r="H12" s="96" t="s">
        <v>666</v>
      </c>
      <c r="I12" s="96">
        <v>31</v>
      </c>
      <c r="J12" s="96">
        <v>3</v>
      </c>
      <c r="K12" s="96">
        <v>110</v>
      </c>
      <c r="L12" s="96">
        <v>6</v>
      </c>
      <c r="M12" s="96"/>
      <c r="N12" s="96"/>
      <c r="O12" s="96"/>
      <c r="P12" s="96"/>
      <c r="Q12" s="96">
        <f t="shared" si="0"/>
        <v>141</v>
      </c>
      <c r="R12" s="96">
        <f t="shared" si="0"/>
        <v>9</v>
      </c>
      <c r="S12" s="101">
        <v>1</v>
      </c>
      <c r="T12" s="102">
        <v>9</v>
      </c>
      <c r="U12" s="103">
        <f t="shared" si="1"/>
        <v>10</v>
      </c>
      <c r="V12" s="166">
        <v>1</v>
      </c>
      <c r="W12" s="104"/>
      <c r="X12" s="105">
        <f t="shared" si="2"/>
        <v>1</v>
      </c>
      <c r="Y12" s="166">
        <v>9</v>
      </c>
      <c r="Z12" s="104"/>
      <c r="AA12" s="105">
        <f t="shared" si="3"/>
        <v>9</v>
      </c>
      <c r="AB12" s="106">
        <f t="shared" si="4"/>
        <v>10</v>
      </c>
      <c r="AC12" s="104">
        <f t="shared" si="5"/>
        <v>0</v>
      </c>
      <c r="AD12" s="104">
        <f t="shared" si="6"/>
        <v>0</v>
      </c>
      <c r="AE12" s="104">
        <f t="shared" si="6"/>
        <v>0</v>
      </c>
      <c r="AF12" s="107">
        <f t="shared" si="7"/>
        <v>0</v>
      </c>
      <c r="AG12" s="107">
        <f t="shared" si="7"/>
        <v>0</v>
      </c>
      <c r="AH12" s="107">
        <f t="shared" si="7"/>
        <v>0</v>
      </c>
      <c r="AI12" s="108">
        <v>1</v>
      </c>
      <c r="AJ12" s="109"/>
      <c r="AK12" s="104">
        <f t="shared" si="8"/>
        <v>11</v>
      </c>
      <c r="AL12" s="104">
        <f t="shared" si="9"/>
        <v>1</v>
      </c>
      <c r="AM12" s="107">
        <f t="shared" si="10"/>
        <v>10</v>
      </c>
      <c r="AN12" s="110"/>
      <c r="AO12" s="110"/>
      <c r="AP12" s="111"/>
      <c r="AQ12" s="112"/>
      <c r="AR12" s="113"/>
      <c r="AS12" s="110"/>
      <c r="AT12" s="110"/>
      <c r="AU12" s="98"/>
      <c r="AV12" s="114"/>
      <c r="AW12" s="115"/>
      <c r="AX12" s="116"/>
      <c r="AY12" s="96">
        <v>1</v>
      </c>
      <c r="BB12" s="169">
        <f t="shared" si="11"/>
        <v>10</v>
      </c>
    </row>
    <row r="13" spans="1:54" s="95" customFormat="1" ht="23.1" customHeight="1">
      <c r="A13" s="96">
        <v>7</v>
      </c>
      <c r="B13" s="97" t="s">
        <v>57</v>
      </c>
      <c r="C13" s="98" t="s">
        <v>660</v>
      </c>
      <c r="D13" s="99" t="s">
        <v>663</v>
      </c>
      <c r="E13" s="100" t="s">
        <v>667</v>
      </c>
      <c r="F13" s="99" t="s">
        <v>663</v>
      </c>
      <c r="G13" s="96">
        <v>6</v>
      </c>
      <c r="H13" s="96" t="s">
        <v>666</v>
      </c>
      <c r="I13" s="96">
        <v>53</v>
      </c>
      <c r="J13" s="96">
        <v>2</v>
      </c>
      <c r="K13" s="96">
        <v>166</v>
      </c>
      <c r="L13" s="96">
        <v>6</v>
      </c>
      <c r="M13" s="96"/>
      <c r="N13" s="96"/>
      <c r="O13" s="96"/>
      <c r="P13" s="96"/>
      <c r="Q13" s="96">
        <f t="shared" si="0"/>
        <v>219</v>
      </c>
      <c r="R13" s="96">
        <f t="shared" si="0"/>
        <v>8</v>
      </c>
      <c r="S13" s="101">
        <v>1</v>
      </c>
      <c r="T13" s="102">
        <v>10</v>
      </c>
      <c r="U13" s="103">
        <f t="shared" si="1"/>
        <v>11</v>
      </c>
      <c r="V13" s="166">
        <v>1</v>
      </c>
      <c r="W13" s="104"/>
      <c r="X13" s="105">
        <f t="shared" si="2"/>
        <v>1</v>
      </c>
      <c r="Y13" s="166">
        <v>8</v>
      </c>
      <c r="Z13" s="104">
        <v>2</v>
      </c>
      <c r="AA13" s="105">
        <f t="shared" si="3"/>
        <v>10</v>
      </c>
      <c r="AB13" s="106">
        <f t="shared" si="4"/>
        <v>11</v>
      </c>
      <c r="AC13" s="104">
        <f t="shared" si="5"/>
        <v>0</v>
      </c>
      <c r="AD13" s="104">
        <f t="shared" si="6"/>
        <v>0</v>
      </c>
      <c r="AE13" s="104">
        <f t="shared" si="6"/>
        <v>0</v>
      </c>
      <c r="AF13" s="107">
        <f t="shared" si="7"/>
        <v>0</v>
      </c>
      <c r="AG13" s="107">
        <f t="shared" si="7"/>
        <v>0</v>
      </c>
      <c r="AH13" s="107">
        <f t="shared" si="7"/>
        <v>0</v>
      </c>
      <c r="AI13" s="108"/>
      <c r="AJ13" s="109">
        <v>1</v>
      </c>
      <c r="AK13" s="104">
        <f t="shared" si="8"/>
        <v>12</v>
      </c>
      <c r="AL13" s="104">
        <f t="shared" si="9"/>
        <v>1</v>
      </c>
      <c r="AM13" s="107">
        <f t="shared" si="10"/>
        <v>9.0909090909090917</v>
      </c>
      <c r="AN13" s="110"/>
      <c r="AO13" s="110"/>
      <c r="AP13" s="111">
        <v>1</v>
      </c>
      <c r="AQ13" s="112"/>
      <c r="AR13" s="113"/>
      <c r="AS13" s="110"/>
      <c r="AT13" s="110">
        <v>1</v>
      </c>
      <c r="AU13" s="98"/>
      <c r="AV13" s="114"/>
      <c r="AW13" s="115"/>
      <c r="AX13" s="116"/>
      <c r="AY13" s="96">
        <v>1</v>
      </c>
      <c r="AZ13" s="95">
        <v>1</v>
      </c>
      <c r="BB13" s="169">
        <f t="shared" si="11"/>
        <v>9</v>
      </c>
    </row>
    <row r="14" spans="1:54" s="95" customFormat="1" ht="23.1" customHeight="1">
      <c r="A14" s="96">
        <v>8</v>
      </c>
      <c r="B14" s="97" t="s">
        <v>34</v>
      </c>
      <c r="C14" s="98" t="s">
        <v>660</v>
      </c>
      <c r="D14" s="99" t="s">
        <v>663</v>
      </c>
      <c r="E14" s="100" t="s">
        <v>662</v>
      </c>
      <c r="F14" s="99" t="s">
        <v>663</v>
      </c>
      <c r="G14" s="96">
        <v>10</v>
      </c>
      <c r="H14" s="96" t="s">
        <v>666</v>
      </c>
      <c r="I14" s="96">
        <v>22</v>
      </c>
      <c r="J14" s="96">
        <v>3</v>
      </c>
      <c r="K14" s="96">
        <v>40</v>
      </c>
      <c r="L14" s="96">
        <v>6</v>
      </c>
      <c r="M14" s="96"/>
      <c r="N14" s="96"/>
      <c r="O14" s="96"/>
      <c r="P14" s="96"/>
      <c r="Q14" s="96">
        <f t="shared" si="0"/>
        <v>62</v>
      </c>
      <c r="R14" s="96">
        <f t="shared" si="0"/>
        <v>9</v>
      </c>
      <c r="S14" s="101">
        <v>1</v>
      </c>
      <c r="T14" s="102">
        <v>4</v>
      </c>
      <c r="U14" s="103">
        <f t="shared" si="1"/>
        <v>5</v>
      </c>
      <c r="V14" s="166">
        <v>1</v>
      </c>
      <c r="W14" s="104"/>
      <c r="X14" s="105">
        <f t="shared" si="2"/>
        <v>1</v>
      </c>
      <c r="Y14" s="166">
        <v>4</v>
      </c>
      <c r="Z14" s="104"/>
      <c r="AA14" s="105">
        <f t="shared" si="3"/>
        <v>4</v>
      </c>
      <c r="AB14" s="106">
        <f t="shared" si="4"/>
        <v>5</v>
      </c>
      <c r="AC14" s="104">
        <f t="shared" si="5"/>
        <v>0</v>
      </c>
      <c r="AD14" s="104">
        <f t="shared" si="6"/>
        <v>0</v>
      </c>
      <c r="AE14" s="104">
        <f t="shared" si="6"/>
        <v>0</v>
      </c>
      <c r="AF14" s="107">
        <f t="shared" si="7"/>
        <v>0</v>
      </c>
      <c r="AG14" s="107">
        <f t="shared" si="7"/>
        <v>0</v>
      </c>
      <c r="AH14" s="107">
        <f t="shared" si="7"/>
        <v>0</v>
      </c>
      <c r="AI14" s="108"/>
      <c r="AJ14" s="109"/>
      <c r="AK14" s="104">
        <f t="shared" si="8"/>
        <v>5</v>
      </c>
      <c r="AL14" s="104">
        <f t="shared" si="9"/>
        <v>0</v>
      </c>
      <c r="AM14" s="107">
        <f t="shared" si="10"/>
        <v>0</v>
      </c>
      <c r="AN14" s="110"/>
      <c r="AO14" s="110"/>
      <c r="AP14" s="111"/>
      <c r="AQ14" s="112"/>
      <c r="AR14" s="113"/>
      <c r="AS14" s="110"/>
      <c r="AT14" s="110"/>
      <c r="AU14" s="98"/>
      <c r="AV14" s="114">
        <v>1</v>
      </c>
      <c r="AW14" s="115"/>
      <c r="AX14" s="116"/>
      <c r="AY14" s="117">
        <v>1</v>
      </c>
      <c r="AZ14" s="95">
        <v>1</v>
      </c>
      <c r="BB14" s="169">
        <f t="shared" si="11"/>
        <v>5</v>
      </c>
    </row>
    <row r="15" spans="1:54" s="95" customFormat="1" ht="23.1" customHeight="1">
      <c r="A15" s="96">
        <v>9</v>
      </c>
      <c r="B15" s="97" t="s">
        <v>52</v>
      </c>
      <c r="C15" s="98" t="s">
        <v>660</v>
      </c>
      <c r="D15" s="99" t="s">
        <v>661</v>
      </c>
      <c r="E15" s="100" t="s">
        <v>667</v>
      </c>
      <c r="F15" s="99" t="s">
        <v>663</v>
      </c>
      <c r="G15" s="96">
        <v>3</v>
      </c>
      <c r="H15" s="96" t="s">
        <v>664</v>
      </c>
      <c r="I15" s="96">
        <v>85</v>
      </c>
      <c r="J15" s="96">
        <v>4</v>
      </c>
      <c r="K15" s="96">
        <v>342</v>
      </c>
      <c r="L15" s="96">
        <v>10</v>
      </c>
      <c r="M15" s="96">
        <v>149</v>
      </c>
      <c r="N15" s="96">
        <v>5</v>
      </c>
      <c r="O15" s="96"/>
      <c r="P15" s="96"/>
      <c r="Q15" s="96">
        <f t="shared" si="0"/>
        <v>576</v>
      </c>
      <c r="R15" s="96">
        <f t="shared" si="0"/>
        <v>19</v>
      </c>
      <c r="S15" s="101">
        <v>2</v>
      </c>
      <c r="T15" s="102">
        <v>29</v>
      </c>
      <c r="U15" s="103">
        <f t="shared" si="1"/>
        <v>31</v>
      </c>
      <c r="V15" s="166">
        <v>1</v>
      </c>
      <c r="W15" s="104">
        <v>1</v>
      </c>
      <c r="X15" s="105">
        <f t="shared" si="2"/>
        <v>2</v>
      </c>
      <c r="Y15" s="166">
        <v>29</v>
      </c>
      <c r="Z15" s="104"/>
      <c r="AA15" s="105">
        <f t="shared" si="3"/>
        <v>29</v>
      </c>
      <c r="AB15" s="106">
        <f t="shared" si="4"/>
        <v>31</v>
      </c>
      <c r="AC15" s="104">
        <f t="shared" si="5"/>
        <v>0</v>
      </c>
      <c r="AD15" s="104">
        <f t="shared" si="6"/>
        <v>0</v>
      </c>
      <c r="AE15" s="104">
        <f t="shared" si="6"/>
        <v>0</v>
      </c>
      <c r="AF15" s="107">
        <f t="shared" si="7"/>
        <v>0</v>
      </c>
      <c r="AG15" s="107">
        <f t="shared" si="7"/>
        <v>0</v>
      </c>
      <c r="AH15" s="107">
        <f t="shared" si="7"/>
        <v>0</v>
      </c>
      <c r="AI15" s="108"/>
      <c r="AJ15" s="109">
        <v>1</v>
      </c>
      <c r="AK15" s="104">
        <f t="shared" si="8"/>
        <v>32</v>
      </c>
      <c r="AL15" s="104">
        <f t="shared" si="9"/>
        <v>1</v>
      </c>
      <c r="AM15" s="107">
        <f t="shared" si="10"/>
        <v>3.225806451612903</v>
      </c>
      <c r="AN15" s="110"/>
      <c r="AO15" s="110"/>
      <c r="AP15" s="111"/>
      <c r="AQ15" s="112">
        <v>1</v>
      </c>
      <c r="AR15" s="113"/>
      <c r="AS15" s="110"/>
      <c r="AT15" s="110">
        <v>6</v>
      </c>
      <c r="AU15" s="98"/>
      <c r="AV15" s="114"/>
      <c r="AW15" s="115"/>
      <c r="AX15" s="116"/>
      <c r="AY15" s="96">
        <v>1</v>
      </c>
      <c r="AZ15" s="95">
        <v>1</v>
      </c>
      <c r="BB15" s="169">
        <f t="shared" si="11"/>
        <v>30</v>
      </c>
    </row>
    <row r="16" spans="1:54" s="95" customFormat="1" ht="23.1" customHeight="1">
      <c r="A16" s="96">
        <v>10</v>
      </c>
      <c r="B16" s="97" t="s">
        <v>39</v>
      </c>
      <c r="C16" s="98" t="s">
        <v>660</v>
      </c>
      <c r="D16" s="99" t="s">
        <v>663</v>
      </c>
      <c r="E16" s="100" t="s">
        <v>662</v>
      </c>
      <c r="F16" s="99" t="s">
        <v>663</v>
      </c>
      <c r="G16" s="96">
        <v>10</v>
      </c>
      <c r="H16" s="96" t="s">
        <v>666</v>
      </c>
      <c r="I16" s="96">
        <v>8</v>
      </c>
      <c r="J16" s="96">
        <v>2</v>
      </c>
      <c r="K16" s="96">
        <v>30</v>
      </c>
      <c r="L16" s="96">
        <v>6</v>
      </c>
      <c r="M16" s="96"/>
      <c r="N16" s="96"/>
      <c r="O16" s="96"/>
      <c r="P16" s="96"/>
      <c r="Q16" s="96">
        <f t="shared" si="0"/>
        <v>38</v>
      </c>
      <c r="R16" s="96">
        <f t="shared" si="0"/>
        <v>8</v>
      </c>
      <c r="S16" s="101">
        <v>1</v>
      </c>
      <c r="T16" s="102">
        <v>2</v>
      </c>
      <c r="U16" s="103">
        <f t="shared" si="1"/>
        <v>3</v>
      </c>
      <c r="V16" s="166">
        <v>1</v>
      </c>
      <c r="W16" s="104"/>
      <c r="X16" s="105">
        <f t="shared" si="2"/>
        <v>1</v>
      </c>
      <c r="Y16" s="166">
        <v>3</v>
      </c>
      <c r="Z16" s="104"/>
      <c r="AA16" s="105">
        <f t="shared" si="3"/>
        <v>3</v>
      </c>
      <c r="AB16" s="106">
        <f t="shared" si="4"/>
        <v>4</v>
      </c>
      <c r="AC16" s="104">
        <f t="shared" si="5"/>
        <v>0</v>
      </c>
      <c r="AD16" s="104">
        <f t="shared" si="6"/>
        <v>1</v>
      </c>
      <c r="AE16" s="104">
        <f t="shared" si="6"/>
        <v>1</v>
      </c>
      <c r="AF16" s="107">
        <f t="shared" si="7"/>
        <v>0</v>
      </c>
      <c r="AG16" s="107">
        <f t="shared" si="7"/>
        <v>50</v>
      </c>
      <c r="AH16" s="107">
        <f t="shared" si="7"/>
        <v>33.333333333333329</v>
      </c>
      <c r="AI16" s="108"/>
      <c r="AJ16" s="109"/>
      <c r="AK16" s="104">
        <f t="shared" si="8"/>
        <v>4</v>
      </c>
      <c r="AL16" s="104">
        <f t="shared" si="9"/>
        <v>1</v>
      </c>
      <c r="AM16" s="107">
        <f t="shared" si="10"/>
        <v>33.333333333333329</v>
      </c>
      <c r="AN16" s="110">
        <v>1</v>
      </c>
      <c r="AO16" s="110"/>
      <c r="AP16" s="111"/>
      <c r="AQ16" s="112"/>
      <c r="AR16" s="113"/>
      <c r="AS16" s="110"/>
      <c r="AT16" s="110"/>
      <c r="AU16" s="98"/>
      <c r="AV16" s="114"/>
      <c r="AW16" s="115"/>
      <c r="AX16" s="116">
        <v>1</v>
      </c>
      <c r="AY16" s="96">
        <v>1</v>
      </c>
      <c r="BB16" s="169">
        <f t="shared" si="11"/>
        <v>4</v>
      </c>
    </row>
    <row r="17" spans="1:54" s="95" customFormat="1" ht="23.1" customHeight="1">
      <c r="A17" s="96">
        <v>11</v>
      </c>
      <c r="B17" s="97" t="s">
        <v>85</v>
      </c>
      <c r="C17" s="98" t="s">
        <v>660</v>
      </c>
      <c r="D17" s="99" t="s">
        <v>663</v>
      </c>
      <c r="E17" s="100" t="s">
        <v>667</v>
      </c>
      <c r="F17" s="99" t="s">
        <v>663</v>
      </c>
      <c r="G17" s="96">
        <v>10</v>
      </c>
      <c r="H17" s="96" t="s">
        <v>666</v>
      </c>
      <c r="I17" s="96">
        <v>23</v>
      </c>
      <c r="J17" s="96">
        <v>2</v>
      </c>
      <c r="K17" s="96">
        <v>72</v>
      </c>
      <c r="L17" s="96">
        <v>6</v>
      </c>
      <c r="M17" s="96"/>
      <c r="N17" s="96"/>
      <c r="O17" s="96"/>
      <c r="P17" s="96"/>
      <c r="Q17" s="96">
        <f t="shared" si="0"/>
        <v>95</v>
      </c>
      <c r="R17" s="96">
        <f t="shared" si="0"/>
        <v>8</v>
      </c>
      <c r="S17" s="101">
        <v>1</v>
      </c>
      <c r="T17" s="102">
        <v>5</v>
      </c>
      <c r="U17" s="103">
        <f t="shared" si="1"/>
        <v>6</v>
      </c>
      <c r="V17" s="166"/>
      <c r="W17" s="104">
        <v>1</v>
      </c>
      <c r="X17" s="105">
        <f t="shared" si="2"/>
        <v>1</v>
      </c>
      <c r="Y17" s="166">
        <v>5</v>
      </c>
      <c r="Z17" s="104"/>
      <c r="AA17" s="105">
        <f t="shared" si="3"/>
        <v>5</v>
      </c>
      <c r="AB17" s="106">
        <f t="shared" si="4"/>
        <v>6</v>
      </c>
      <c r="AC17" s="104">
        <f t="shared" si="5"/>
        <v>0</v>
      </c>
      <c r="AD17" s="104">
        <f t="shared" si="6"/>
        <v>0</v>
      </c>
      <c r="AE17" s="104">
        <f t="shared" si="6"/>
        <v>0</v>
      </c>
      <c r="AF17" s="107">
        <f t="shared" si="7"/>
        <v>0</v>
      </c>
      <c r="AG17" s="107">
        <f t="shared" si="7"/>
        <v>0</v>
      </c>
      <c r="AH17" s="107">
        <f t="shared" si="7"/>
        <v>0</v>
      </c>
      <c r="AI17" s="108">
        <v>1</v>
      </c>
      <c r="AJ17" s="109"/>
      <c r="AK17" s="104">
        <f t="shared" si="8"/>
        <v>7</v>
      </c>
      <c r="AL17" s="104">
        <f t="shared" si="9"/>
        <v>1</v>
      </c>
      <c r="AM17" s="107">
        <f t="shared" si="10"/>
        <v>16.666666666666664</v>
      </c>
      <c r="AN17" s="110">
        <v>1</v>
      </c>
      <c r="AO17" s="110"/>
      <c r="AP17" s="111">
        <v>1</v>
      </c>
      <c r="AQ17" s="112">
        <v>1</v>
      </c>
      <c r="AR17" s="113"/>
      <c r="AS17" s="110">
        <v>1</v>
      </c>
      <c r="AT17" s="110">
        <v>1</v>
      </c>
      <c r="AU17" s="98"/>
      <c r="AV17" s="114">
        <v>1</v>
      </c>
      <c r="AW17" s="115"/>
      <c r="AX17" s="116"/>
      <c r="AY17" s="117">
        <v>1</v>
      </c>
      <c r="BB17" s="169">
        <f>+Y17</f>
        <v>5</v>
      </c>
    </row>
    <row r="18" spans="1:54" s="95" customFormat="1" ht="23.1" customHeight="1">
      <c r="A18" s="96">
        <v>12</v>
      </c>
      <c r="B18" s="97" t="s">
        <v>91</v>
      </c>
      <c r="C18" s="98" t="s">
        <v>660</v>
      </c>
      <c r="D18" s="99" t="s">
        <v>661</v>
      </c>
      <c r="E18" s="100" t="s">
        <v>667</v>
      </c>
      <c r="F18" s="99" t="s">
        <v>663</v>
      </c>
      <c r="G18" s="96">
        <v>5</v>
      </c>
      <c r="H18" s="96" t="s">
        <v>664</v>
      </c>
      <c r="I18" s="96">
        <v>47</v>
      </c>
      <c r="J18" s="96">
        <v>2</v>
      </c>
      <c r="K18" s="96">
        <v>171</v>
      </c>
      <c r="L18" s="96">
        <v>6</v>
      </c>
      <c r="M18" s="96">
        <v>86</v>
      </c>
      <c r="N18" s="96">
        <v>3</v>
      </c>
      <c r="O18" s="96"/>
      <c r="P18" s="96"/>
      <c r="Q18" s="96">
        <f t="shared" si="0"/>
        <v>304</v>
      </c>
      <c r="R18" s="96">
        <f t="shared" si="0"/>
        <v>11</v>
      </c>
      <c r="S18" s="101">
        <v>1</v>
      </c>
      <c r="T18" s="102">
        <v>16</v>
      </c>
      <c r="U18" s="103">
        <f t="shared" si="1"/>
        <v>17</v>
      </c>
      <c r="V18" s="166">
        <v>1</v>
      </c>
      <c r="W18" s="104"/>
      <c r="X18" s="105">
        <f t="shared" si="2"/>
        <v>1</v>
      </c>
      <c r="Y18" s="166">
        <v>16</v>
      </c>
      <c r="Z18" s="104"/>
      <c r="AA18" s="105">
        <f t="shared" si="3"/>
        <v>16</v>
      </c>
      <c r="AB18" s="106">
        <f t="shared" si="4"/>
        <v>17</v>
      </c>
      <c r="AC18" s="104">
        <f t="shared" si="5"/>
        <v>0</v>
      </c>
      <c r="AD18" s="104">
        <f t="shared" si="6"/>
        <v>0</v>
      </c>
      <c r="AE18" s="104">
        <f t="shared" si="6"/>
        <v>0</v>
      </c>
      <c r="AF18" s="107">
        <f t="shared" si="7"/>
        <v>0</v>
      </c>
      <c r="AG18" s="107">
        <f t="shared" si="7"/>
        <v>0</v>
      </c>
      <c r="AH18" s="107">
        <f t="shared" si="7"/>
        <v>0</v>
      </c>
      <c r="AI18" s="108">
        <v>1</v>
      </c>
      <c r="AJ18" s="109"/>
      <c r="AK18" s="104">
        <f t="shared" si="8"/>
        <v>18</v>
      </c>
      <c r="AL18" s="104">
        <f t="shared" si="9"/>
        <v>1</v>
      </c>
      <c r="AM18" s="107">
        <f t="shared" si="10"/>
        <v>5.8823529411764701</v>
      </c>
      <c r="AN18" s="110"/>
      <c r="AO18" s="110"/>
      <c r="AP18" s="111"/>
      <c r="AQ18" s="112">
        <v>1</v>
      </c>
      <c r="AR18" s="113"/>
      <c r="AS18" s="110"/>
      <c r="AT18" s="110">
        <v>3</v>
      </c>
      <c r="AU18" s="98"/>
      <c r="AV18" s="114">
        <v>1</v>
      </c>
      <c r="AW18" s="115"/>
      <c r="AX18" s="116"/>
      <c r="AY18" s="96">
        <v>1</v>
      </c>
      <c r="BB18" s="169">
        <f t="shared" ref="BB18:BB24" si="12">+V18+Y18</f>
        <v>17</v>
      </c>
    </row>
    <row r="19" spans="1:54" s="95" customFormat="1" ht="23.1" customHeight="1">
      <c r="A19" s="96">
        <v>13</v>
      </c>
      <c r="B19" s="97" t="s">
        <v>112</v>
      </c>
      <c r="C19" s="98" t="s">
        <v>660</v>
      </c>
      <c r="D19" s="99" t="s">
        <v>661</v>
      </c>
      <c r="E19" s="100" t="s">
        <v>668</v>
      </c>
      <c r="F19" s="99" t="s">
        <v>663</v>
      </c>
      <c r="G19" s="96">
        <v>12</v>
      </c>
      <c r="H19" s="96" t="s">
        <v>664</v>
      </c>
      <c r="I19" s="96">
        <v>126</v>
      </c>
      <c r="J19" s="96">
        <v>4</v>
      </c>
      <c r="K19" s="96">
        <v>309</v>
      </c>
      <c r="L19" s="96">
        <v>10</v>
      </c>
      <c r="M19" s="96">
        <v>113</v>
      </c>
      <c r="N19" s="96">
        <v>3</v>
      </c>
      <c r="O19" s="96"/>
      <c r="P19" s="96"/>
      <c r="Q19" s="96">
        <f t="shared" si="0"/>
        <v>548</v>
      </c>
      <c r="R19" s="96">
        <f t="shared" si="0"/>
        <v>17</v>
      </c>
      <c r="S19" s="101">
        <v>2</v>
      </c>
      <c r="T19" s="102">
        <v>25</v>
      </c>
      <c r="U19" s="103">
        <f t="shared" si="1"/>
        <v>27</v>
      </c>
      <c r="V19" s="166">
        <v>1</v>
      </c>
      <c r="W19" s="104">
        <v>1</v>
      </c>
      <c r="X19" s="105">
        <f t="shared" si="2"/>
        <v>2</v>
      </c>
      <c r="Y19" s="166">
        <v>25</v>
      </c>
      <c r="Z19" s="104"/>
      <c r="AA19" s="105">
        <f t="shared" si="3"/>
        <v>25</v>
      </c>
      <c r="AB19" s="106">
        <f t="shared" si="4"/>
        <v>27</v>
      </c>
      <c r="AC19" s="104">
        <f t="shared" si="5"/>
        <v>0</v>
      </c>
      <c r="AD19" s="104">
        <f t="shared" si="6"/>
        <v>0</v>
      </c>
      <c r="AE19" s="104">
        <f t="shared" si="6"/>
        <v>0</v>
      </c>
      <c r="AF19" s="107">
        <f t="shared" si="7"/>
        <v>0</v>
      </c>
      <c r="AG19" s="107">
        <f t="shared" si="7"/>
        <v>0</v>
      </c>
      <c r="AH19" s="107">
        <f t="shared" si="7"/>
        <v>0</v>
      </c>
      <c r="AI19" s="108">
        <v>1</v>
      </c>
      <c r="AJ19" s="109"/>
      <c r="AK19" s="104">
        <f t="shared" si="8"/>
        <v>28</v>
      </c>
      <c r="AL19" s="104">
        <f t="shared" si="9"/>
        <v>1</v>
      </c>
      <c r="AM19" s="107">
        <f t="shared" si="10"/>
        <v>3.7037037037037033</v>
      </c>
      <c r="AN19" s="110"/>
      <c r="AO19" s="110"/>
      <c r="AP19" s="111"/>
      <c r="AQ19" s="112">
        <v>1</v>
      </c>
      <c r="AR19" s="113"/>
      <c r="AS19" s="110"/>
      <c r="AT19" s="110">
        <v>2</v>
      </c>
      <c r="AU19" s="98"/>
      <c r="AV19" s="114"/>
      <c r="AW19" s="115">
        <v>1</v>
      </c>
      <c r="AX19" s="116"/>
      <c r="AY19" s="117">
        <v>1</v>
      </c>
      <c r="BB19" s="169">
        <f t="shared" si="12"/>
        <v>26</v>
      </c>
    </row>
    <row r="20" spans="1:54" s="95" customFormat="1" ht="23.1" customHeight="1">
      <c r="A20" s="96">
        <v>14</v>
      </c>
      <c r="B20" s="97" t="s">
        <v>107</v>
      </c>
      <c r="C20" s="98" t="s">
        <v>660</v>
      </c>
      <c r="D20" s="99" t="s">
        <v>663</v>
      </c>
      <c r="E20" s="100" t="s">
        <v>668</v>
      </c>
      <c r="F20" s="99" t="s">
        <v>663</v>
      </c>
      <c r="G20" s="96">
        <v>8</v>
      </c>
      <c r="H20" s="96" t="s">
        <v>666</v>
      </c>
      <c r="I20" s="96">
        <v>5</v>
      </c>
      <c r="J20" s="96">
        <v>2</v>
      </c>
      <c r="K20" s="96">
        <v>107</v>
      </c>
      <c r="L20" s="96">
        <v>6</v>
      </c>
      <c r="M20" s="96"/>
      <c r="N20" s="96"/>
      <c r="O20" s="96"/>
      <c r="P20" s="96"/>
      <c r="Q20" s="96">
        <f t="shared" si="0"/>
        <v>112</v>
      </c>
      <c r="R20" s="96">
        <f t="shared" si="0"/>
        <v>8</v>
      </c>
      <c r="S20" s="101">
        <v>1</v>
      </c>
      <c r="T20" s="102">
        <v>6</v>
      </c>
      <c r="U20" s="103">
        <f t="shared" si="1"/>
        <v>7</v>
      </c>
      <c r="V20" s="166">
        <v>1</v>
      </c>
      <c r="W20" s="104"/>
      <c r="X20" s="105">
        <f t="shared" si="2"/>
        <v>1</v>
      </c>
      <c r="Y20" s="166">
        <v>4</v>
      </c>
      <c r="Z20" s="104">
        <v>1</v>
      </c>
      <c r="AA20" s="105">
        <f t="shared" si="3"/>
        <v>5</v>
      </c>
      <c r="AB20" s="106">
        <f t="shared" si="4"/>
        <v>6</v>
      </c>
      <c r="AC20" s="104">
        <f t="shared" si="5"/>
        <v>0</v>
      </c>
      <c r="AD20" s="104">
        <f t="shared" si="6"/>
        <v>-1</v>
      </c>
      <c r="AE20" s="104">
        <f t="shared" si="6"/>
        <v>-1</v>
      </c>
      <c r="AF20" s="107">
        <f t="shared" si="7"/>
        <v>0</v>
      </c>
      <c r="AG20" s="107">
        <f t="shared" si="7"/>
        <v>-16.666666666666664</v>
      </c>
      <c r="AH20" s="107">
        <f t="shared" si="7"/>
        <v>-14.285714285714285</v>
      </c>
      <c r="AI20" s="108"/>
      <c r="AJ20" s="109">
        <v>2</v>
      </c>
      <c r="AK20" s="104">
        <f t="shared" si="8"/>
        <v>8</v>
      </c>
      <c r="AL20" s="104">
        <f t="shared" si="9"/>
        <v>1</v>
      </c>
      <c r="AM20" s="107">
        <f t="shared" si="10"/>
        <v>14.285714285714285</v>
      </c>
      <c r="AN20" s="110"/>
      <c r="AO20" s="110"/>
      <c r="AP20" s="111">
        <v>1</v>
      </c>
      <c r="AQ20" s="112"/>
      <c r="AR20" s="113"/>
      <c r="AS20" s="110"/>
      <c r="AT20" s="110">
        <v>1</v>
      </c>
      <c r="AU20" s="98"/>
      <c r="AV20" s="114">
        <v>1</v>
      </c>
      <c r="AW20" s="115"/>
      <c r="AX20" s="116"/>
      <c r="AY20" s="117">
        <v>1</v>
      </c>
      <c r="AZ20" s="95">
        <v>1</v>
      </c>
      <c r="BB20" s="169">
        <f t="shared" si="12"/>
        <v>5</v>
      </c>
    </row>
    <row r="21" spans="1:54" s="95" customFormat="1" ht="23.1" customHeight="1">
      <c r="A21" s="96">
        <v>15</v>
      </c>
      <c r="B21" s="97" t="s">
        <v>95</v>
      </c>
      <c r="C21" s="98" t="s">
        <v>660</v>
      </c>
      <c r="D21" s="99" t="s">
        <v>661</v>
      </c>
      <c r="E21" s="100" t="s">
        <v>667</v>
      </c>
      <c r="F21" s="99" t="s">
        <v>663</v>
      </c>
      <c r="G21" s="96">
        <v>4</v>
      </c>
      <c r="H21" s="96" t="s">
        <v>664</v>
      </c>
      <c r="I21" s="96">
        <v>56</v>
      </c>
      <c r="J21" s="96">
        <v>3</v>
      </c>
      <c r="K21" s="96">
        <v>181</v>
      </c>
      <c r="L21" s="96">
        <v>6</v>
      </c>
      <c r="M21" s="96">
        <v>76</v>
      </c>
      <c r="N21" s="96">
        <v>3</v>
      </c>
      <c r="O21" s="96"/>
      <c r="P21" s="96"/>
      <c r="Q21" s="96">
        <f t="shared" si="0"/>
        <v>313</v>
      </c>
      <c r="R21" s="96">
        <f t="shared" si="0"/>
        <v>12</v>
      </c>
      <c r="S21" s="101">
        <v>1</v>
      </c>
      <c r="T21" s="102">
        <v>17</v>
      </c>
      <c r="U21" s="103">
        <f t="shared" si="1"/>
        <v>18</v>
      </c>
      <c r="V21" s="166">
        <v>1</v>
      </c>
      <c r="W21" s="104">
        <v>1</v>
      </c>
      <c r="X21" s="105">
        <f t="shared" si="2"/>
        <v>2</v>
      </c>
      <c r="Y21" s="166">
        <v>16</v>
      </c>
      <c r="Z21" s="104">
        <v>1</v>
      </c>
      <c r="AA21" s="105">
        <f t="shared" si="3"/>
        <v>17</v>
      </c>
      <c r="AB21" s="106">
        <f t="shared" si="4"/>
        <v>19</v>
      </c>
      <c r="AC21" s="104">
        <f t="shared" si="5"/>
        <v>1</v>
      </c>
      <c r="AD21" s="104">
        <f t="shared" si="6"/>
        <v>0</v>
      </c>
      <c r="AE21" s="104">
        <f t="shared" si="6"/>
        <v>1</v>
      </c>
      <c r="AF21" s="107">
        <f t="shared" si="7"/>
        <v>100</v>
      </c>
      <c r="AG21" s="107">
        <f t="shared" si="7"/>
        <v>0</v>
      </c>
      <c r="AH21" s="107">
        <f t="shared" si="7"/>
        <v>5.5555555555555554</v>
      </c>
      <c r="AI21" s="108"/>
      <c r="AJ21" s="109"/>
      <c r="AK21" s="104">
        <f t="shared" si="8"/>
        <v>19</v>
      </c>
      <c r="AL21" s="104">
        <f t="shared" si="9"/>
        <v>1</v>
      </c>
      <c r="AM21" s="107">
        <f t="shared" si="10"/>
        <v>5.5555555555555554</v>
      </c>
      <c r="AN21" s="110"/>
      <c r="AO21" s="110"/>
      <c r="AP21" s="111"/>
      <c r="AQ21" s="112">
        <v>3</v>
      </c>
      <c r="AR21" s="113"/>
      <c r="AS21" s="110"/>
      <c r="AT21" s="110"/>
      <c r="AU21" s="98"/>
      <c r="AV21" s="114"/>
      <c r="AW21" s="115"/>
      <c r="AX21" s="116"/>
      <c r="AY21" s="96">
        <v>1</v>
      </c>
      <c r="AZ21" s="95">
        <v>4</v>
      </c>
      <c r="BB21" s="169">
        <f t="shared" si="12"/>
        <v>17</v>
      </c>
    </row>
    <row r="22" spans="1:54" s="95" customFormat="1" ht="23.1" customHeight="1">
      <c r="A22" s="96">
        <v>16</v>
      </c>
      <c r="B22" s="97" t="s">
        <v>99</v>
      </c>
      <c r="C22" s="98" t="s">
        <v>660</v>
      </c>
      <c r="D22" s="99" t="s">
        <v>663</v>
      </c>
      <c r="E22" s="100" t="s">
        <v>662</v>
      </c>
      <c r="F22" s="99" t="s">
        <v>663</v>
      </c>
      <c r="G22" s="96">
        <v>5</v>
      </c>
      <c r="H22" s="96" t="s">
        <v>666</v>
      </c>
      <c r="I22" s="96">
        <v>54</v>
      </c>
      <c r="J22" s="96">
        <v>2</v>
      </c>
      <c r="K22" s="96">
        <v>128</v>
      </c>
      <c r="L22" s="96">
        <v>6</v>
      </c>
      <c r="M22" s="96"/>
      <c r="N22" s="96"/>
      <c r="O22" s="96"/>
      <c r="P22" s="96"/>
      <c r="Q22" s="96">
        <f t="shared" si="0"/>
        <v>182</v>
      </c>
      <c r="R22" s="96">
        <f t="shared" si="0"/>
        <v>8</v>
      </c>
      <c r="S22" s="101">
        <v>1</v>
      </c>
      <c r="T22" s="102">
        <v>10</v>
      </c>
      <c r="U22" s="103">
        <f t="shared" si="1"/>
        <v>11</v>
      </c>
      <c r="V22" s="166">
        <v>1</v>
      </c>
      <c r="W22" s="104"/>
      <c r="X22" s="105">
        <f t="shared" si="2"/>
        <v>1</v>
      </c>
      <c r="Y22" s="166">
        <v>8</v>
      </c>
      <c r="Z22" s="104">
        <v>2</v>
      </c>
      <c r="AA22" s="105">
        <f t="shared" si="3"/>
        <v>10</v>
      </c>
      <c r="AB22" s="106">
        <f t="shared" si="4"/>
        <v>11</v>
      </c>
      <c r="AC22" s="104">
        <f t="shared" si="5"/>
        <v>0</v>
      </c>
      <c r="AD22" s="104">
        <f t="shared" si="6"/>
        <v>0</v>
      </c>
      <c r="AE22" s="104">
        <f t="shared" si="6"/>
        <v>0</v>
      </c>
      <c r="AF22" s="107">
        <f t="shared" si="7"/>
        <v>0</v>
      </c>
      <c r="AG22" s="107">
        <f t="shared" si="7"/>
        <v>0</v>
      </c>
      <c r="AH22" s="107">
        <f t="shared" si="7"/>
        <v>0</v>
      </c>
      <c r="AI22" s="108">
        <v>1</v>
      </c>
      <c r="AJ22" s="109"/>
      <c r="AK22" s="104">
        <f t="shared" si="8"/>
        <v>12</v>
      </c>
      <c r="AL22" s="104">
        <f t="shared" si="9"/>
        <v>1</v>
      </c>
      <c r="AM22" s="107">
        <f t="shared" si="10"/>
        <v>9.0909090909090917</v>
      </c>
      <c r="AN22" s="110"/>
      <c r="AO22" s="110"/>
      <c r="AP22" s="111"/>
      <c r="AQ22" s="112">
        <v>1</v>
      </c>
      <c r="AR22" s="113"/>
      <c r="AS22" s="110"/>
      <c r="AT22" s="110"/>
      <c r="AU22" s="98"/>
      <c r="AV22" s="114"/>
      <c r="AW22" s="115"/>
      <c r="AX22" s="116">
        <v>1</v>
      </c>
      <c r="AY22" s="96">
        <v>1</v>
      </c>
      <c r="BB22" s="169">
        <f t="shared" si="12"/>
        <v>9</v>
      </c>
    </row>
    <row r="23" spans="1:54" s="95" customFormat="1" ht="23.1" customHeight="1">
      <c r="A23" s="96">
        <v>17</v>
      </c>
      <c r="B23" s="97" t="s">
        <v>103</v>
      </c>
      <c r="C23" s="98" t="s">
        <v>660</v>
      </c>
      <c r="D23" s="99" t="s">
        <v>663</v>
      </c>
      <c r="E23" s="100" t="s">
        <v>667</v>
      </c>
      <c r="F23" s="99" t="s">
        <v>663</v>
      </c>
      <c r="G23" s="96">
        <v>1.5</v>
      </c>
      <c r="H23" s="96" t="s">
        <v>666</v>
      </c>
      <c r="I23" s="96">
        <v>300</v>
      </c>
      <c r="J23" s="96">
        <v>10</v>
      </c>
      <c r="K23" s="96">
        <v>1444</v>
      </c>
      <c r="L23" s="96">
        <v>37</v>
      </c>
      <c r="M23" s="96"/>
      <c r="N23" s="96"/>
      <c r="O23" s="96"/>
      <c r="P23" s="96"/>
      <c r="Q23" s="96">
        <f t="shared" si="0"/>
        <v>1744</v>
      </c>
      <c r="R23" s="96">
        <f t="shared" si="0"/>
        <v>47</v>
      </c>
      <c r="S23" s="101">
        <v>5</v>
      </c>
      <c r="T23" s="102">
        <v>70</v>
      </c>
      <c r="U23" s="103">
        <f t="shared" si="1"/>
        <v>75</v>
      </c>
      <c r="V23" s="166">
        <v>1</v>
      </c>
      <c r="W23" s="104">
        <v>3</v>
      </c>
      <c r="X23" s="105">
        <f t="shared" si="2"/>
        <v>4</v>
      </c>
      <c r="Y23" s="166">
        <v>67</v>
      </c>
      <c r="Z23" s="104">
        <v>3</v>
      </c>
      <c r="AA23" s="105">
        <f t="shared" si="3"/>
        <v>70</v>
      </c>
      <c r="AB23" s="106">
        <f t="shared" si="4"/>
        <v>74</v>
      </c>
      <c r="AC23" s="104">
        <f t="shared" si="5"/>
        <v>-1</v>
      </c>
      <c r="AD23" s="104">
        <f t="shared" si="6"/>
        <v>0</v>
      </c>
      <c r="AE23" s="104">
        <f t="shared" si="6"/>
        <v>-1</v>
      </c>
      <c r="AF23" s="107">
        <f t="shared" si="7"/>
        <v>-20</v>
      </c>
      <c r="AG23" s="107">
        <f t="shared" si="7"/>
        <v>0</v>
      </c>
      <c r="AH23" s="107">
        <f t="shared" si="7"/>
        <v>-1.3333333333333335</v>
      </c>
      <c r="AI23" s="108"/>
      <c r="AJ23" s="109"/>
      <c r="AK23" s="104">
        <f t="shared" si="8"/>
        <v>74</v>
      </c>
      <c r="AL23" s="104">
        <f t="shared" si="9"/>
        <v>-1</v>
      </c>
      <c r="AM23" s="107">
        <f t="shared" si="10"/>
        <v>-1.3333333333333335</v>
      </c>
      <c r="AN23" s="110"/>
      <c r="AO23" s="110"/>
      <c r="AP23" s="111"/>
      <c r="AQ23" s="112"/>
      <c r="AR23" s="113"/>
      <c r="AS23" s="110"/>
      <c r="AT23" s="110">
        <v>4</v>
      </c>
      <c r="AU23" s="98"/>
      <c r="AV23" s="114"/>
      <c r="AW23" s="115"/>
      <c r="AX23" s="116"/>
      <c r="AY23" s="96">
        <v>1</v>
      </c>
      <c r="AZ23" s="95">
        <v>9</v>
      </c>
      <c r="BB23" s="169">
        <f t="shared" si="12"/>
        <v>68</v>
      </c>
    </row>
    <row r="24" spans="1:54" s="95" customFormat="1" ht="23.1" customHeight="1">
      <c r="A24" s="96">
        <v>18</v>
      </c>
      <c r="B24" s="97" t="s">
        <v>69</v>
      </c>
      <c r="C24" s="98" t="s">
        <v>660</v>
      </c>
      <c r="D24" s="99" t="s">
        <v>663</v>
      </c>
      <c r="E24" s="100" t="s">
        <v>662</v>
      </c>
      <c r="F24" s="99" t="s">
        <v>663</v>
      </c>
      <c r="G24" s="96">
        <v>15</v>
      </c>
      <c r="H24" s="96" t="s">
        <v>666</v>
      </c>
      <c r="I24" s="96">
        <v>27</v>
      </c>
      <c r="J24" s="96">
        <v>3</v>
      </c>
      <c r="K24" s="96">
        <v>55</v>
      </c>
      <c r="L24" s="96">
        <v>6</v>
      </c>
      <c r="M24" s="96"/>
      <c r="N24" s="96"/>
      <c r="O24" s="96"/>
      <c r="P24" s="96"/>
      <c r="Q24" s="96">
        <f t="shared" si="0"/>
        <v>82</v>
      </c>
      <c r="R24" s="96">
        <f t="shared" si="0"/>
        <v>9</v>
      </c>
      <c r="S24" s="101">
        <v>1</v>
      </c>
      <c r="T24" s="102">
        <v>5</v>
      </c>
      <c r="U24" s="103">
        <f t="shared" si="1"/>
        <v>6</v>
      </c>
      <c r="V24" s="166">
        <v>1</v>
      </c>
      <c r="W24" s="104"/>
      <c r="X24" s="105">
        <f t="shared" si="2"/>
        <v>1</v>
      </c>
      <c r="Y24" s="166">
        <v>4</v>
      </c>
      <c r="Z24" s="104">
        <v>1</v>
      </c>
      <c r="AA24" s="105">
        <f t="shared" si="3"/>
        <v>5</v>
      </c>
      <c r="AB24" s="106">
        <f t="shared" si="4"/>
        <v>6</v>
      </c>
      <c r="AC24" s="104">
        <f t="shared" si="5"/>
        <v>0</v>
      </c>
      <c r="AD24" s="104">
        <f t="shared" si="6"/>
        <v>0</v>
      </c>
      <c r="AE24" s="104">
        <f t="shared" si="6"/>
        <v>0</v>
      </c>
      <c r="AF24" s="107">
        <f t="shared" si="7"/>
        <v>0</v>
      </c>
      <c r="AG24" s="107">
        <f t="shared" si="7"/>
        <v>0</v>
      </c>
      <c r="AH24" s="107">
        <f t="shared" si="7"/>
        <v>0</v>
      </c>
      <c r="AI24" s="108">
        <v>1</v>
      </c>
      <c r="AJ24" s="109"/>
      <c r="AK24" s="104">
        <f t="shared" si="8"/>
        <v>7</v>
      </c>
      <c r="AL24" s="104">
        <f t="shared" si="9"/>
        <v>1</v>
      </c>
      <c r="AM24" s="107">
        <f t="shared" si="10"/>
        <v>16.666666666666664</v>
      </c>
      <c r="AN24" s="110"/>
      <c r="AO24" s="110"/>
      <c r="AP24" s="111"/>
      <c r="AQ24" s="112"/>
      <c r="AR24" s="113"/>
      <c r="AS24" s="110"/>
      <c r="AT24" s="110"/>
      <c r="AU24" s="98"/>
      <c r="AV24" s="114"/>
      <c r="AW24" s="115"/>
      <c r="AX24" s="116">
        <v>1</v>
      </c>
      <c r="AY24" s="117">
        <v>1</v>
      </c>
      <c r="BB24" s="169">
        <f t="shared" si="12"/>
        <v>5</v>
      </c>
    </row>
    <row r="25" spans="1:54" s="95" customFormat="1" ht="23.1" customHeight="1">
      <c r="A25" s="96">
        <v>19</v>
      </c>
      <c r="B25" s="97" t="s">
        <v>75</v>
      </c>
      <c r="C25" s="98" t="s">
        <v>660</v>
      </c>
      <c r="D25" s="99" t="s">
        <v>663</v>
      </c>
      <c r="E25" s="100" t="s">
        <v>662</v>
      </c>
      <c r="F25" s="99" t="s">
        <v>663</v>
      </c>
      <c r="G25" s="96">
        <v>10</v>
      </c>
      <c r="H25" s="96" t="s">
        <v>665</v>
      </c>
      <c r="I25" s="96">
        <v>0</v>
      </c>
      <c r="J25" s="96">
        <v>0</v>
      </c>
      <c r="K25" s="96">
        <v>21</v>
      </c>
      <c r="L25" s="96">
        <v>6</v>
      </c>
      <c r="M25" s="96"/>
      <c r="N25" s="96"/>
      <c r="O25" s="96"/>
      <c r="P25" s="96"/>
      <c r="Q25" s="96">
        <f t="shared" si="0"/>
        <v>21</v>
      </c>
      <c r="R25" s="96">
        <f t="shared" si="0"/>
        <v>6</v>
      </c>
      <c r="S25" s="101">
        <v>1</v>
      </c>
      <c r="T25" s="102">
        <v>2</v>
      </c>
      <c r="U25" s="103">
        <f t="shared" si="1"/>
        <v>3</v>
      </c>
      <c r="V25" s="166"/>
      <c r="W25" s="104">
        <v>1</v>
      </c>
      <c r="X25" s="105">
        <f t="shared" si="2"/>
        <v>1</v>
      </c>
      <c r="Y25" s="166">
        <v>2</v>
      </c>
      <c r="Z25" s="104"/>
      <c r="AA25" s="105">
        <f t="shared" si="3"/>
        <v>2</v>
      </c>
      <c r="AB25" s="106">
        <f t="shared" si="4"/>
        <v>3</v>
      </c>
      <c r="AC25" s="104">
        <f t="shared" si="5"/>
        <v>0</v>
      </c>
      <c r="AD25" s="104">
        <f t="shared" si="6"/>
        <v>0</v>
      </c>
      <c r="AE25" s="104">
        <f t="shared" si="6"/>
        <v>0</v>
      </c>
      <c r="AF25" s="107">
        <f t="shared" si="7"/>
        <v>0</v>
      </c>
      <c r="AG25" s="107">
        <f t="shared" si="7"/>
        <v>0</v>
      </c>
      <c r="AH25" s="107">
        <f t="shared" si="7"/>
        <v>0</v>
      </c>
      <c r="AI25" s="108"/>
      <c r="AJ25" s="109">
        <v>1</v>
      </c>
      <c r="AK25" s="104">
        <f t="shared" si="8"/>
        <v>4</v>
      </c>
      <c r="AL25" s="104">
        <f t="shared" si="9"/>
        <v>1</v>
      </c>
      <c r="AM25" s="107">
        <f t="shared" si="10"/>
        <v>33.333333333333329</v>
      </c>
      <c r="AN25" s="110"/>
      <c r="AO25" s="110"/>
      <c r="AP25" s="111"/>
      <c r="AQ25" s="112"/>
      <c r="AR25" s="113"/>
      <c r="AS25" s="110"/>
      <c r="AT25" s="110"/>
      <c r="AU25" s="98"/>
      <c r="AV25" s="114"/>
      <c r="AW25" s="115"/>
      <c r="AX25" s="116">
        <v>1</v>
      </c>
      <c r="AY25" s="117">
        <v>1</v>
      </c>
      <c r="BB25" s="169">
        <f>+Y25</f>
        <v>2</v>
      </c>
    </row>
    <row r="26" spans="1:54" s="95" customFormat="1" ht="23.1" customHeight="1">
      <c r="A26" s="96">
        <v>20</v>
      </c>
      <c r="B26" s="97" t="s">
        <v>80</v>
      </c>
      <c r="C26" s="98" t="s">
        <v>660</v>
      </c>
      <c r="D26" s="99" t="s">
        <v>661</v>
      </c>
      <c r="E26" s="100" t="s">
        <v>662</v>
      </c>
      <c r="F26" s="99" t="s">
        <v>663</v>
      </c>
      <c r="G26" s="96">
        <v>5</v>
      </c>
      <c r="H26" s="96" t="s">
        <v>664</v>
      </c>
      <c r="I26" s="96">
        <v>28</v>
      </c>
      <c r="J26" s="96">
        <v>2</v>
      </c>
      <c r="K26" s="96">
        <v>157</v>
      </c>
      <c r="L26" s="96">
        <v>6</v>
      </c>
      <c r="M26" s="96">
        <v>102</v>
      </c>
      <c r="N26" s="96">
        <v>3</v>
      </c>
      <c r="O26" s="96"/>
      <c r="P26" s="96"/>
      <c r="Q26" s="96">
        <f t="shared" si="0"/>
        <v>287</v>
      </c>
      <c r="R26" s="96">
        <f t="shared" si="0"/>
        <v>11</v>
      </c>
      <c r="S26" s="101">
        <v>1</v>
      </c>
      <c r="T26" s="102">
        <v>16</v>
      </c>
      <c r="U26" s="103">
        <f t="shared" si="1"/>
        <v>17</v>
      </c>
      <c r="V26" s="166"/>
      <c r="W26" s="104">
        <v>1</v>
      </c>
      <c r="X26" s="105">
        <f t="shared" si="2"/>
        <v>1</v>
      </c>
      <c r="Y26" s="166">
        <v>16</v>
      </c>
      <c r="Z26" s="104"/>
      <c r="AA26" s="105">
        <f t="shared" si="3"/>
        <v>16</v>
      </c>
      <c r="AB26" s="106">
        <f t="shared" si="4"/>
        <v>17</v>
      </c>
      <c r="AC26" s="104">
        <f t="shared" si="5"/>
        <v>0</v>
      </c>
      <c r="AD26" s="104">
        <f t="shared" si="6"/>
        <v>0</v>
      </c>
      <c r="AE26" s="104">
        <f t="shared" si="6"/>
        <v>0</v>
      </c>
      <c r="AF26" s="107">
        <f t="shared" si="7"/>
        <v>0</v>
      </c>
      <c r="AG26" s="107">
        <f t="shared" si="7"/>
        <v>0</v>
      </c>
      <c r="AH26" s="107">
        <f t="shared" si="7"/>
        <v>0</v>
      </c>
      <c r="AI26" s="108">
        <v>1</v>
      </c>
      <c r="AJ26" s="109"/>
      <c r="AK26" s="104">
        <f t="shared" si="8"/>
        <v>18</v>
      </c>
      <c r="AL26" s="104">
        <f t="shared" si="9"/>
        <v>1</v>
      </c>
      <c r="AM26" s="107">
        <f t="shared" si="10"/>
        <v>5.8823529411764701</v>
      </c>
      <c r="AN26" s="110"/>
      <c r="AO26" s="110"/>
      <c r="AP26" s="111"/>
      <c r="AQ26" s="112"/>
      <c r="AR26" s="113"/>
      <c r="AS26" s="110"/>
      <c r="AT26" s="110">
        <v>3</v>
      </c>
      <c r="AU26" s="98"/>
      <c r="AV26" s="114"/>
      <c r="AW26" s="115"/>
      <c r="AX26" s="116">
        <v>1</v>
      </c>
      <c r="AY26" s="96">
        <v>1</v>
      </c>
      <c r="BB26" s="169">
        <f>+Y26</f>
        <v>16</v>
      </c>
    </row>
    <row r="27" spans="1:54" s="95" customFormat="1" ht="23.1" customHeight="1">
      <c r="A27" s="96">
        <v>21</v>
      </c>
      <c r="B27" s="97" t="s">
        <v>43</v>
      </c>
      <c r="C27" s="98" t="s">
        <v>660</v>
      </c>
      <c r="D27" s="99" t="s">
        <v>663</v>
      </c>
      <c r="E27" s="100" t="s">
        <v>662</v>
      </c>
      <c r="F27" s="99" t="s">
        <v>663</v>
      </c>
      <c r="G27" s="96">
        <v>9</v>
      </c>
      <c r="H27" s="96" t="s">
        <v>665</v>
      </c>
      <c r="I27" s="96">
        <v>0</v>
      </c>
      <c r="J27" s="96">
        <v>0</v>
      </c>
      <c r="K27" s="96">
        <v>20</v>
      </c>
      <c r="L27" s="96">
        <v>6</v>
      </c>
      <c r="M27" s="96"/>
      <c r="N27" s="96"/>
      <c r="O27" s="96"/>
      <c r="P27" s="96"/>
      <c r="Q27" s="96">
        <f t="shared" si="0"/>
        <v>20</v>
      </c>
      <c r="R27" s="96">
        <f t="shared" si="0"/>
        <v>6</v>
      </c>
      <c r="S27" s="101">
        <v>1</v>
      </c>
      <c r="T27" s="102">
        <v>1</v>
      </c>
      <c r="U27" s="103">
        <f t="shared" si="1"/>
        <v>2</v>
      </c>
      <c r="V27" s="166">
        <v>1</v>
      </c>
      <c r="W27" s="104"/>
      <c r="X27" s="105">
        <f t="shared" si="2"/>
        <v>1</v>
      </c>
      <c r="Y27" s="166">
        <v>2</v>
      </c>
      <c r="Z27" s="104"/>
      <c r="AA27" s="105">
        <f t="shared" si="3"/>
        <v>2</v>
      </c>
      <c r="AB27" s="106">
        <f t="shared" si="4"/>
        <v>3</v>
      </c>
      <c r="AC27" s="104">
        <f t="shared" si="5"/>
        <v>0</v>
      </c>
      <c r="AD27" s="104">
        <f t="shared" si="6"/>
        <v>1</v>
      </c>
      <c r="AE27" s="104">
        <f t="shared" si="6"/>
        <v>1</v>
      </c>
      <c r="AF27" s="107">
        <f t="shared" si="7"/>
        <v>0</v>
      </c>
      <c r="AG27" s="107">
        <f t="shared" si="7"/>
        <v>100</v>
      </c>
      <c r="AH27" s="107">
        <f t="shared" si="7"/>
        <v>50</v>
      </c>
      <c r="AI27" s="108"/>
      <c r="AJ27" s="109"/>
      <c r="AK27" s="104">
        <f t="shared" si="8"/>
        <v>3</v>
      </c>
      <c r="AL27" s="104">
        <f t="shared" si="9"/>
        <v>1</v>
      </c>
      <c r="AM27" s="107">
        <f t="shared" si="10"/>
        <v>50</v>
      </c>
      <c r="AN27" s="110"/>
      <c r="AO27" s="110"/>
      <c r="AP27" s="111"/>
      <c r="AQ27" s="112"/>
      <c r="AR27" s="113"/>
      <c r="AS27" s="110"/>
      <c r="AT27" s="110"/>
      <c r="AU27" s="98"/>
      <c r="AV27" s="114">
        <v>1</v>
      </c>
      <c r="AW27" s="115"/>
      <c r="AX27" s="116"/>
      <c r="AY27" s="117">
        <v>1</v>
      </c>
      <c r="BB27" s="169">
        <f t="shared" ref="BB27:BB32" si="13">+V27+Y27</f>
        <v>3</v>
      </c>
    </row>
    <row r="28" spans="1:54" s="95" customFormat="1" ht="23.1" customHeight="1">
      <c r="A28" s="96">
        <v>22</v>
      </c>
      <c r="B28" s="97" t="s">
        <v>48</v>
      </c>
      <c r="C28" s="98" t="s">
        <v>660</v>
      </c>
      <c r="D28" s="99" t="s">
        <v>661</v>
      </c>
      <c r="E28" s="100" t="s">
        <v>662</v>
      </c>
      <c r="F28" s="99" t="s">
        <v>663</v>
      </c>
      <c r="G28" s="96">
        <v>20</v>
      </c>
      <c r="H28" s="96" t="s">
        <v>664</v>
      </c>
      <c r="I28" s="96">
        <v>9</v>
      </c>
      <c r="J28" s="96">
        <v>2</v>
      </c>
      <c r="K28" s="96">
        <v>49</v>
      </c>
      <c r="L28" s="96">
        <v>6</v>
      </c>
      <c r="M28" s="96">
        <v>38</v>
      </c>
      <c r="N28" s="96">
        <v>3</v>
      </c>
      <c r="O28" s="96"/>
      <c r="P28" s="96"/>
      <c r="Q28" s="96">
        <f t="shared" si="0"/>
        <v>96</v>
      </c>
      <c r="R28" s="96">
        <f t="shared" si="0"/>
        <v>11</v>
      </c>
      <c r="S28" s="101">
        <v>1</v>
      </c>
      <c r="T28" s="102">
        <v>5</v>
      </c>
      <c r="U28" s="103">
        <f t="shared" si="1"/>
        <v>6</v>
      </c>
      <c r="V28" s="166">
        <v>1</v>
      </c>
      <c r="W28" s="104"/>
      <c r="X28" s="105">
        <f t="shared" si="2"/>
        <v>1</v>
      </c>
      <c r="Y28" s="166">
        <v>7</v>
      </c>
      <c r="Z28" s="104"/>
      <c r="AA28" s="105">
        <f t="shared" si="3"/>
        <v>7</v>
      </c>
      <c r="AB28" s="106">
        <f t="shared" si="4"/>
        <v>8</v>
      </c>
      <c r="AC28" s="104">
        <f t="shared" si="5"/>
        <v>0</v>
      </c>
      <c r="AD28" s="104">
        <f t="shared" si="6"/>
        <v>2</v>
      </c>
      <c r="AE28" s="104">
        <f t="shared" si="6"/>
        <v>2</v>
      </c>
      <c r="AF28" s="107">
        <f t="shared" si="7"/>
        <v>0</v>
      </c>
      <c r="AG28" s="107">
        <f t="shared" si="7"/>
        <v>40</v>
      </c>
      <c r="AH28" s="107">
        <f t="shared" si="7"/>
        <v>33.333333333333329</v>
      </c>
      <c r="AI28" s="108"/>
      <c r="AJ28" s="109"/>
      <c r="AK28" s="104">
        <f t="shared" si="8"/>
        <v>8</v>
      </c>
      <c r="AL28" s="104">
        <f t="shared" si="9"/>
        <v>2</v>
      </c>
      <c r="AM28" s="107">
        <f t="shared" si="10"/>
        <v>33.333333333333329</v>
      </c>
      <c r="AN28" s="110"/>
      <c r="AO28" s="110"/>
      <c r="AP28" s="111"/>
      <c r="AQ28" s="112"/>
      <c r="AR28" s="113"/>
      <c r="AS28" s="110"/>
      <c r="AT28" s="110">
        <v>2</v>
      </c>
      <c r="AU28" s="98"/>
      <c r="AV28" s="114">
        <v>1</v>
      </c>
      <c r="AW28" s="115"/>
      <c r="AX28" s="116"/>
      <c r="AY28" s="117">
        <v>1</v>
      </c>
      <c r="AZ28" s="95">
        <v>1</v>
      </c>
      <c r="BB28" s="169">
        <f t="shared" si="13"/>
        <v>8</v>
      </c>
    </row>
    <row r="29" spans="1:54" s="95" customFormat="1" ht="23.1" customHeight="1">
      <c r="A29" s="96">
        <v>23</v>
      </c>
      <c r="B29" s="97" t="s">
        <v>116</v>
      </c>
      <c r="C29" s="98" t="s">
        <v>119</v>
      </c>
      <c r="D29" s="99" t="s">
        <v>663</v>
      </c>
      <c r="E29" s="100" t="s">
        <v>662</v>
      </c>
      <c r="F29" s="99" t="s">
        <v>663</v>
      </c>
      <c r="G29" s="96">
        <v>22</v>
      </c>
      <c r="H29" s="96" t="s">
        <v>666</v>
      </c>
      <c r="I29" s="96">
        <v>37</v>
      </c>
      <c r="J29" s="96">
        <v>3</v>
      </c>
      <c r="K29" s="96">
        <v>60</v>
      </c>
      <c r="L29" s="96">
        <v>6</v>
      </c>
      <c r="M29" s="96"/>
      <c r="N29" s="96"/>
      <c r="O29" s="96"/>
      <c r="P29" s="96"/>
      <c r="Q29" s="96">
        <f t="shared" si="0"/>
        <v>97</v>
      </c>
      <c r="R29" s="96">
        <f t="shared" si="0"/>
        <v>9</v>
      </c>
      <c r="S29" s="101">
        <v>1</v>
      </c>
      <c r="T29" s="102">
        <v>5</v>
      </c>
      <c r="U29" s="103">
        <f t="shared" si="1"/>
        <v>6</v>
      </c>
      <c r="V29" s="166">
        <v>1</v>
      </c>
      <c r="W29" s="104"/>
      <c r="X29" s="105">
        <f t="shared" si="2"/>
        <v>1</v>
      </c>
      <c r="Y29" s="166">
        <v>5</v>
      </c>
      <c r="Z29" s="104"/>
      <c r="AA29" s="105">
        <f t="shared" si="3"/>
        <v>5</v>
      </c>
      <c r="AB29" s="106">
        <f t="shared" si="4"/>
        <v>6</v>
      </c>
      <c r="AC29" s="104">
        <f t="shared" si="5"/>
        <v>0</v>
      </c>
      <c r="AD29" s="104">
        <f t="shared" si="6"/>
        <v>0</v>
      </c>
      <c r="AE29" s="104">
        <f t="shared" si="6"/>
        <v>0</v>
      </c>
      <c r="AF29" s="107">
        <f t="shared" si="7"/>
        <v>0</v>
      </c>
      <c r="AG29" s="107">
        <f t="shared" si="7"/>
        <v>0</v>
      </c>
      <c r="AH29" s="107">
        <f t="shared" si="7"/>
        <v>0</v>
      </c>
      <c r="AI29" s="118"/>
      <c r="AJ29" s="109">
        <v>1</v>
      </c>
      <c r="AK29" s="104">
        <f t="shared" si="8"/>
        <v>7</v>
      </c>
      <c r="AL29" s="104">
        <f t="shared" si="9"/>
        <v>1</v>
      </c>
      <c r="AM29" s="107">
        <f t="shared" si="10"/>
        <v>16.666666666666664</v>
      </c>
      <c r="AN29" s="110"/>
      <c r="AO29" s="110"/>
      <c r="AP29" s="111">
        <v>1</v>
      </c>
      <c r="AQ29" s="112"/>
      <c r="AR29" s="113"/>
      <c r="AS29" s="110"/>
      <c r="AT29" s="110"/>
      <c r="AU29" s="98"/>
      <c r="AV29" s="114"/>
      <c r="AW29" s="115"/>
      <c r="AX29" s="116"/>
      <c r="AY29" s="117">
        <v>1</v>
      </c>
      <c r="AZ29" s="95">
        <v>2</v>
      </c>
      <c r="BB29" s="169">
        <f t="shared" si="13"/>
        <v>6</v>
      </c>
    </row>
    <row r="30" spans="1:54" s="95" customFormat="1" ht="23.1" customHeight="1">
      <c r="A30" s="96">
        <v>24</v>
      </c>
      <c r="B30" s="97" t="s">
        <v>122</v>
      </c>
      <c r="C30" s="98" t="s">
        <v>119</v>
      </c>
      <c r="D30" s="99" t="s">
        <v>661</v>
      </c>
      <c r="E30" s="100" t="s">
        <v>662</v>
      </c>
      <c r="F30" s="99" t="s">
        <v>663</v>
      </c>
      <c r="G30" s="96">
        <v>25</v>
      </c>
      <c r="H30" s="96" t="s">
        <v>664</v>
      </c>
      <c r="I30" s="96">
        <v>44</v>
      </c>
      <c r="J30" s="96">
        <v>2</v>
      </c>
      <c r="K30" s="96">
        <v>177</v>
      </c>
      <c r="L30" s="96">
        <v>6</v>
      </c>
      <c r="M30" s="96">
        <v>73</v>
      </c>
      <c r="N30" s="96">
        <v>3</v>
      </c>
      <c r="O30" s="96"/>
      <c r="P30" s="96"/>
      <c r="Q30" s="96">
        <f t="shared" si="0"/>
        <v>294</v>
      </c>
      <c r="R30" s="96">
        <f t="shared" si="0"/>
        <v>11</v>
      </c>
      <c r="S30" s="101">
        <v>1</v>
      </c>
      <c r="T30" s="102">
        <v>16</v>
      </c>
      <c r="U30" s="103">
        <f t="shared" si="1"/>
        <v>17</v>
      </c>
      <c r="V30" s="167">
        <v>1</v>
      </c>
      <c r="W30" s="110"/>
      <c r="X30" s="105">
        <f t="shared" si="2"/>
        <v>1</v>
      </c>
      <c r="Y30" s="166">
        <v>16</v>
      </c>
      <c r="Z30" s="104"/>
      <c r="AA30" s="105">
        <f t="shared" si="3"/>
        <v>16</v>
      </c>
      <c r="AB30" s="106">
        <f t="shared" si="4"/>
        <v>17</v>
      </c>
      <c r="AC30" s="104">
        <f t="shared" si="5"/>
        <v>0</v>
      </c>
      <c r="AD30" s="104">
        <f t="shared" si="6"/>
        <v>0</v>
      </c>
      <c r="AE30" s="104">
        <f t="shared" si="6"/>
        <v>0</v>
      </c>
      <c r="AF30" s="107">
        <f t="shared" si="7"/>
        <v>0</v>
      </c>
      <c r="AG30" s="107">
        <f t="shared" si="7"/>
        <v>0</v>
      </c>
      <c r="AH30" s="107">
        <f t="shared" si="7"/>
        <v>0</v>
      </c>
      <c r="AI30" s="118">
        <v>1</v>
      </c>
      <c r="AJ30" s="109"/>
      <c r="AK30" s="104">
        <f t="shared" si="8"/>
        <v>18</v>
      </c>
      <c r="AL30" s="104">
        <f t="shared" si="9"/>
        <v>1</v>
      </c>
      <c r="AM30" s="107">
        <f t="shared" si="10"/>
        <v>5.8823529411764701</v>
      </c>
      <c r="AN30" s="110"/>
      <c r="AO30" s="110"/>
      <c r="AP30" s="111"/>
      <c r="AQ30" s="112"/>
      <c r="AR30" s="113"/>
      <c r="AS30" s="110"/>
      <c r="AT30" s="110">
        <v>2</v>
      </c>
      <c r="AU30" s="98"/>
      <c r="AV30" s="114"/>
      <c r="AW30" s="115"/>
      <c r="AX30" s="116"/>
      <c r="AY30" s="96">
        <v>1</v>
      </c>
      <c r="BB30" s="169">
        <f t="shared" si="13"/>
        <v>17</v>
      </c>
    </row>
    <row r="31" spans="1:54" s="95" customFormat="1" ht="23.1" customHeight="1">
      <c r="A31" s="96">
        <v>25</v>
      </c>
      <c r="B31" s="97" t="s">
        <v>126</v>
      </c>
      <c r="C31" s="98" t="s">
        <v>119</v>
      </c>
      <c r="D31" s="99" t="s">
        <v>663</v>
      </c>
      <c r="E31" s="100" t="s">
        <v>662</v>
      </c>
      <c r="F31" s="99" t="s">
        <v>663</v>
      </c>
      <c r="G31" s="96">
        <v>50</v>
      </c>
      <c r="H31" s="96" t="s">
        <v>666</v>
      </c>
      <c r="I31" s="96">
        <v>62</v>
      </c>
      <c r="J31" s="96">
        <v>3</v>
      </c>
      <c r="K31" s="96">
        <v>120</v>
      </c>
      <c r="L31" s="96">
        <v>6</v>
      </c>
      <c r="M31" s="96"/>
      <c r="N31" s="96"/>
      <c r="O31" s="96"/>
      <c r="P31" s="96"/>
      <c r="Q31" s="96">
        <f t="shared" si="0"/>
        <v>182</v>
      </c>
      <c r="R31" s="96">
        <f t="shared" si="0"/>
        <v>9</v>
      </c>
      <c r="S31" s="101">
        <v>1</v>
      </c>
      <c r="T31" s="102">
        <v>10</v>
      </c>
      <c r="U31" s="103">
        <f t="shared" si="1"/>
        <v>11</v>
      </c>
      <c r="V31" s="166">
        <v>1</v>
      </c>
      <c r="W31" s="104"/>
      <c r="X31" s="105">
        <f t="shared" si="2"/>
        <v>1</v>
      </c>
      <c r="Y31" s="166">
        <v>9</v>
      </c>
      <c r="Z31" s="104">
        <v>1</v>
      </c>
      <c r="AA31" s="105">
        <f t="shared" si="3"/>
        <v>10</v>
      </c>
      <c r="AB31" s="106">
        <f t="shared" si="4"/>
        <v>11</v>
      </c>
      <c r="AC31" s="104">
        <f t="shared" si="5"/>
        <v>0</v>
      </c>
      <c r="AD31" s="104">
        <f t="shared" si="6"/>
        <v>0</v>
      </c>
      <c r="AE31" s="104">
        <f t="shared" si="6"/>
        <v>0</v>
      </c>
      <c r="AF31" s="107">
        <f t="shared" si="7"/>
        <v>0</v>
      </c>
      <c r="AG31" s="107">
        <f t="shared" si="7"/>
        <v>0</v>
      </c>
      <c r="AH31" s="107">
        <f t="shared" si="7"/>
        <v>0</v>
      </c>
      <c r="AI31" s="118"/>
      <c r="AJ31" s="109">
        <v>1</v>
      </c>
      <c r="AK31" s="104">
        <f t="shared" si="8"/>
        <v>12</v>
      </c>
      <c r="AL31" s="104">
        <f t="shared" si="9"/>
        <v>1</v>
      </c>
      <c r="AM31" s="107">
        <f t="shared" si="10"/>
        <v>9.0909090909090917</v>
      </c>
      <c r="AN31" s="110"/>
      <c r="AO31" s="110"/>
      <c r="AP31" s="111"/>
      <c r="AQ31" s="112"/>
      <c r="AR31" s="113"/>
      <c r="AS31" s="110"/>
      <c r="AT31" s="110"/>
      <c r="AU31" s="98"/>
      <c r="AV31" s="114"/>
      <c r="AW31" s="115"/>
      <c r="AX31" s="116">
        <v>1</v>
      </c>
      <c r="AY31" s="96">
        <v>1</v>
      </c>
      <c r="AZ31" s="95">
        <v>1</v>
      </c>
      <c r="BB31" s="169">
        <f t="shared" si="13"/>
        <v>10</v>
      </c>
    </row>
    <row r="32" spans="1:54" s="95" customFormat="1" ht="23.1" customHeight="1">
      <c r="A32" s="96">
        <v>26</v>
      </c>
      <c r="B32" s="97" t="s">
        <v>130</v>
      </c>
      <c r="C32" s="98" t="s">
        <v>119</v>
      </c>
      <c r="D32" s="99" t="s">
        <v>663</v>
      </c>
      <c r="E32" s="100" t="s">
        <v>662</v>
      </c>
      <c r="F32" s="99" t="s">
        <v>663</v>
      </c>
      <c r="G32" s="96">
        <v>30</v>
      </c>
      <c r="H32" s="96" t="s">
        <v>666</v>
      </c>
      <c r="I32" s="96">
        <v>22</v>
      </c>
      <c r="J32" s="96">
        <v>2</v>
      </c>
      <c r="K32" s="96">
        <v>86</v>
      </c>
      <c r="L32" s="96">
        <v>6</v>
      </c>
      <c r="M32" s="96"/>
      <c r="N32" s="96"/>
      <c r="O32" s="96"/>
      <c r="P32" s="96"/>
      <c r="Q32" s="96">
        <f t="shared" si="0"/>
        <v>108</v>
      </c>
      <c r="R32" s="96">
        <f t="shared" si="0"/>
        <v>8</v>
      </c>
      <c r="S32" s="101">
        <v>1</v>
      </c>
      <c r="T32" s="102">
        <v>6</v>
      </c>
      <c r="U32" s="103">
        <f t="shared" si="1"/>
        <v>7</v>
      </c>
      <c r="V32" s="167">
        <v>1</v>
      </c>
      <c r="W32" s="110"/>
      <c r="X32" s="105">
        <f t="shared" si="2"/>
        <v>1</v>
      </c>
      <c r="Y32" s="166">
        <v>7</v>
      </c>
      <c r="Z32" s="104"/>
      <c r="AA32" s="105">
        <f t="shared" si="3"/>
        <v>7</v>
      </c>
      <c r="AB32" s="106">
        <f t="shared" si="4"/>
        <v>8</v>
      </c>
      <c r="AC32" s="104">
        <f t="shared" si="5"/>
        <v>0</v>
      </c>
      <c r="AD32" s="104">
        <f t="shared" si="6"/>
        <v>1</v>
      </c>
      <c r="AE32" s="104">
        <f t="shared" si="6"/>
        <v>1</v>
      </c>
      <c r="AF32" s="107">
        <f t="shared" si="7"/>
        <v>0</v>
      </c>
      <c r="AG32" s="107">
        <f t="shared" si="7"/>
        <v>16.666666666666664</v>
      </c>
      <c r="AH32" s="107">
        <f t="shared" si="7"/>
        <v>14.285714285714285</v>
      </c>
      <c r="AI32" s="118"/>
      <c r="AJ32" s="109"/>
      <c r="AK32" s="104">
        <f t="shared" si="8"/>
        <v>8</v>
      </c>
      <c r="AL32" s="104">
        <f t="shared" si="9"/>
        <v>1</v>
      </c>
      <c r="AM32" s="107">
        <f t="shared" si="10"/>
        <v>14.285714285714285</v>
      </c>
      <c r="AN32" s="110"/>
      <c r="AO32" s="110"/>
      <c r="AP32" s="111"/>
      <c r="AQ32" s="112"/>
      <c r="AR32" s="113"/>
      <c r="AS32" s="110"/>
      <c r="AT32" s="110"/>
      <c r="AU32" s="98"/>
      <c r="AV32" s="114"/>
      <c r="AW32" s="115"/>
      <c r="AX32" s="116">
        <v>1</v>
      </c>
      <c r="AY32" s="117">
        <v>1</v>
      </c>
      <c r="BB32" s="169">
        <f t="shared" si="13"/>
        <v>8</v>
      </c>
    </row>
    <row r="33" spans="1:54" s="95" customFormat="1" ht="23.1" customHeight="1">
      <c r="A33" s="96">
        <v>27</v>
      </c>
      <c r="B33" s="97" t="s">
        <v>134</v>
      </c>
      <c r="C33" s="98" t="s">
        <v>119</v>
      </c>
      <c r="D33" s="99" t="s">
        <v>663</v>
      </c>
      <c r="E33" s="100" t="s">
        <v>662</v>
      </c>
      <c r="F33" s="99" t="s">
        <v>663</v>
      </c>
      <c r="G33" s="96">
        <v>22</v>
      </c>
      <c r="H33" s="96" t="s">
        <v>666</v>
      </c>
      <c r="I33" s="96">
        <v>20</v>
      </c>
      <c r="J33" s="96">
        <v>3</v>
      </c>
      <c r="K33" s="96">
        <v>54</v>
      </c>
      <c r="L33" s="96">
        <v>6</v>
      </c>
      <c r="M33" s="96"/>
      <c r="N33" s="96"/>
      <c r="O33" s="96"/>
      <c r="P33" s="96"/>
      <c r="Q33" s="96">
        <f t="shared" si="0"/>
        <v>74</v>
      </c>
      <c r="R33" s="96">
        <f t="shared" si="0"/>
        <v>9</v>
      </c>
      <c r="S33" s="101">
        <v>1</v>
      </c>
      <c r="T33" s="102">
        <v>4</v>
      </c>
      <c r="U33" s="103">
        <f t="shared" si="1"/>
        <v>5</v>
      </c>
      <c r="V33" s="166"/>
      <c r="W33" s="104">
        <v>1</v>
      </c>
      <c r="X33" s="105">
        <f t="shared" si="2"/>
        <v>1</v>
      </c>
      <c r="Y33" s="166">
        <v>3</v>
      </c>
      <c r="Z33" s="104">
        <v>1</v>
      </c>
      <c r="AA33" s="105">
        <f t="shared" si="3"/>
        <v>4</v>
      </c>
      <c r="AB33" s="106">
        <f t="shared" si="4"/>
        <v>5</v>
      </c>
      <c r="AC33" s="104">
        <f t="shared" si="5"/>
        <v>0</v>
      </c>
      <c r="AD33" s="104">
        <f t="shared" si="6"/>
        <v>0</v>
      </c>
      <c r="AE33" s="104">
        <f t="shared" si="6"/>
        <v>0</v>
      </c>
      <c r="AF33" s="107">
        <f t="shared" si="7"/>
        <v>0</v>
      </c>
      <c r="AG33" s="107">
        <f t="shared" si="7"/>
        <v>0</v>
      </c>
      <c r="AH33" s="107">
        <f t="shared" si="7"/>
        <v>0</v>
      </c>
      <c r="AI33" s="118"/>
      <c r="AJ33" s="109"/>
      <c r="AK33" s="104">
        <f t="shared" si="8"/>
        <v>5</v>
      </c>
      <c r="AL33" s="104">
        <f t="shared" si="9"/>
        <v>0</v>
      </c>
      <c r="AM33" s="107">
        <f t="shared" si="10"/>
        <v>0</v>
      </c>
      <c r="AN33" s="110"/>
      <c r="AO33" s="110"/>
      <c r="AP33" s="111"/>
      <c r="AQ33" s="112"/>
      <c r="AR33" s="113"/>
      <c r="AS33" s="110">
        <v>1</v>
      </c>
      <c r="AT33" s="110">
        <v>1</v>
      </c>
      <c r="AU33" s="98"/>
      <c r="AV33" s="114"/>
      <c r="AW33" s="115"/>
      <c r="AX33" s="116"/>
      <c r="AY33" s="117">
        <v>1</v>
      </c>
      <c r="AZ33" s="95">
        <v>1</v>
      </c>
      <c r="BB33" s="169">
        <f>+Y33</f>
        <v>3</v>
      </c>
    </row>
    <row r="34" spans="1:54" s="95" customFormat="1" ht="23.1" customHeight="1">
      <c r="A34" s="96">
        <v>28</v>
      </c>
      <c r="B34" s="97" t="s">
        <v>337</v>
      </c>
      <c r="C34" s="98" t="s">
        <v>119</v>
      </c>
      <c r="D34" s="99" t="s">
        <v>663</v>
      </c>
      <c r="E34" s="100" t="s">
        <v>662</v>
      </c>
      <c r="F34" s="99" t="s">
        <v>663</v>
      </c>
      <c r="G34" s="96">
        <v>45</v>
      </c>
      <c r="H34" s="96" t="s">
        <v>666</v>
      </c>
      <c r="I34" s="96">
        <v>11</v>
      </c>
      <c r="J34" s="96">
        <v>2</v>
      </c>
      <c r="K34" s="96">
        <v>70</v>
      </c>
      <c r="L34" s="96">
        <v>6</v>
      </c>
      <c r="M34" s="96"/>
      <c r="N34" s="96"/>
      <c r="O34" s="96"/>
      <c r="P34" s="96"/>
      <c r="Q34" s="96">
        <f t="shared" si="0"/>
        <v>81</v>
      </c>
      <c r="R34" s="96">
        <f t="shared" si="0"/>
        <v>8</v>
      </c>
      <c r="S34" s="101">
        <v>1</v>
      </c>
      <c r="T34" s="102">
        <v>5</v>
      </c>
      <c r="U34" s="103">
        <f t="shared" si="1"/>
        <v>6</v>
      </c>
      <c r="V34" s="167">
        <v>1</v>
      </c>
      <c r="W34" s="110"/>
      <c r="X34" s="105">
        <f t="shared" si="2"/>
        <v>1</v>
      </c>
      <c r="Y34" s="166">
        <v>2</v>
      </c>
      <c r="Z34" s="104">
        <v>3</v>
      </c>
      <c r="AA34" s="105">
        <f t="shared" si="3"/>
        <v>5</v>
      </c>
      <c r="AB34" s="106">
        <f t="shared" si="4"/>
        <v>6</v>
      </c>
      <c r="AC34" s="104">
        <f t="shared" si="5"/>
        <v>0</v>
      </c>
      <c r="AD34" s="104">
        <f t="shared" si="6"/>
        <v>0</v>
      </c>
      <c r="AE34" s="104">
        <f t="shared" si="6"/>
        <v>0</v>
      </c>
      <c r="AF34" s="107">
        <f t="shared" si="7"/>
        <v>0</v>
      </c>
      <c r="AG34" s="107">
        <f t="shared" si="7"/>
        <v>0</v>
      </c>
      <c r="AH34" s="107">
        <f t="shared" si="7"/>
        <v>0</v>
      </c>
      <c r="AI34" s="118"/>
      <c r="AJ34" s="109">
        <v>1</v>
      </c>
      <c r="AK34" s="104">
        <f t="shared" si="8"/>
        <v>7</v>
      </c>
      <c r="AL34" s="104">
        <f t="shared" si="9"/>
        <v>1</v>
      </c>
      <c r="AM34" s="107">
        <f t="shared" si="10"/>
        <v>16.666666666666664</v>
      </c>
      <c r="AN34" s="110"/>
      <c r="AO34" s="110"/>
      <c r="AP34" s="111">
        <v>1</v>
      </c>
      <c r="AQ34" s="112"/>
      <c r="AR34" s="113"/>
      <c r="AS34" s="110"/>
      <c r="AT34" s="110">
        <v>1</v>
      </c>
      <c r="AU34" s="98"/>
      <c r="AV34" s="114"/>
      <c r="AW34" s="115">
        <v>1</v>
      </c>
      <c r="AX34" s="116"/>
      <c r="AY34" s="117">
        <v>1</v>
      </c>
      <c r="AZ34" s="95">
        <v>2</v>
      </c>
      <c r="BB34" s="169">
        <f t="shared" ref="BB34:BB44" si="14">+V34+Y34</f>
        <v>3</v>
      </c>
    </row>
    <row r="35" spans="1:54" s="95" customFormat="1" ht="23.1" customHeight="1">
      <c r="A35" s="96">
        <v>29</v>
      </c>
      <c r="B35" s="97" t="s">
        <v>144</v>
      </c>
      <c r="C35" s="98" t="s">
        <v>119</v>
      </c>
      <c r="D35" s="99" t="s">
        <v>661</v>
      </c>
      <c r="E35" s="100" t="s">
        <v>662</v>
      </c>
      <c r="F35" s="99" t="s">
        <v>663</v>
      </c>
      <c r="G35" s="96">
        <v>51</v>
      </c>
      <c r="H35" s="96" t="s">
        <v>664</v>
      </c>
      <c r="I35" s="96">
        <v>31</v>
      </c>
      <c r="J35" s="96">
        <v>3</v>
      </c>
      <c r="K35" s="96">
        <v>240</v>
      </c>
      <c r="L35" s="96">
        <v>8</v>
      </c>
      <c r="M35" s="96">
        <v>144</v>
      </c>
      <c r="N35" s="96">
        <v>5</v>
      </c>
      <c r="O35" s="96"/>
      <c r="P35" s="96"/>
      <c r="Q35" s="96">
        <f t="shared" si="0"/>
        <v>415</v>
      </c>
      <c r="R35" s="96">
        <f t="shared" si="0"/>
        <v>16</v>
      </c>
      <c r="S35" s="101">
        <v>2</v>
      </c>
      <c r="T35" s="102">
        <v>24</v>
      </c>
      <c r="U35" s="103">
        <f t="shared" si="1"/>
        <v>26</v>
      </c>
      <c r="V35" s="166">
        <v>1</v>
      </c>
      <c r="W35" s="104">
        <v>1</v>
      </c>
      <c r="X35" s="105">
        <f t="shared" si="2"/>
        <v>2</v>
      </c>
      <c r="Y35" s="166">
        <v>25</v>
      </c>
      <c r="Z35" s="104">
        <v>2</v>
      </c>
      <c r="AA35" s="105">
        <f t="shared" si="3"/>
        <v>27</v>
      </c>
      <c r="AB35" s="106">
        <f t="shared" si="4"/>
        <v>29</v>
      </c>
      <c r="AC35" s="104">
        <f t="shared" si="5"/>
        <v>0</v>
      </c>
      <c r="AD35" s="104">
        <f t="shared" si="6"/>
        <v>3</v>
      </c>
      <c r="AE35" s="104">
        <f t="shared" si="6"/>
        <v>3</v>
      </c>
      <c r="AF35" s="107">
        <f t="shared" si="7"/>
        <v>0</v>
      </c>
      <c r="AG35" s="107">
        <f t="shared" si="7"/>
        <v>12.5</v>
      </c>
      <c r="AH35" s="107">
        <f t="shared" si="7"/>
        <v>11.538461538461538</v>
      </c>
      <c r="AI35" s="118"/>
      <c r="AJ35" s="109"/>
      <c r="AK35" s="104">
        <f t="shared" si="8"/>
        <v>29</v>
      </c>
      <c r="AL35" s="104">
        <f t="shared" si="9"/>
        <v>3</v>
      </c>
      <c r="AM35" s="107">
        <f t="shared" si="10"/>
        <v>11.538461538461538</v>
      </c>
      <c r="AN35" s="110"/>
      <c r="AO35" s="110"/>
      <c r="AP35" s="111"/>
      <c r="AQ35" s="112">
        <v>1</v>
      </c>
      <c r="AR35" s="113"/>
      <c r="AS35" s="110"/>
      <c r="AT35" s="110">
        <v>1</v>
      </c>
      <c r="AU35" s="98"/>
      <c r="AV35" s="114"/>
      <c r="AW35" s="115"/>
      <c r="AX35" s="116"/>
      <c r="AY35" s="96">
        <v>1</v>
      </c>
      <c r="BB35" s="169">
        <f t="shared" si="14"/>
        <v>26</v>
      </c>
    </row>
    <row r="36" spans="1:54" s="95" customFormat="1" ht="23.1" customHeight="1">
      <c r="A36" s="96">
        <v>30</v>
      </c>
      <c r="B36" s="97" t="s">
        <v>332</v>
      </c>
      <c r="C36" s="98" t="s">
        <v>119</v>
      </c>
      <c r="D36" s="99" t="s">
        <v>663</v>
      </c>
      <c r="E36" s="100" t="s">
        <v>662</v>
      </c>
      <c r="F36" s="99" t="s">
        <v>663</v>
      </c>
      <c r="G36" s="96">
        <v>40</v>
      </c>
      <c r="H36" s="96" t="s">
        <v>666</v>
      </c>
      <c r="I36" s="96">
        <v>47</v>
      </c>
      <c r="J36" s="96">
        <v>3</v>
      </c>
      <c r="K36" s="96">
        <v>110</v>
      </c>
      <c r="L36" s="96">
        <v>6</v>
      </c>
      <c r="M36" s="96"/>
      <c r="N36" s="96"/>
      <c r="O36" s="96"/>
      <c r="P36" s="96"/>
      <c r="Q36" s="96">
        <f t="shared" si="0"/>
        <v>157</v>
      </c>
      <c r="R36" s="96">
        <f t="shared" si="0"/>
        <v>9</v>
      </c>
      <c r="S36" s="101">
        <v>1</v>
      </c>
      <c r="T36" s="102">
        <v>10</v>
      </c>
      <c r="U36" s="103">
        <f t="shared" si="1"/>
        <v>11</v>
      </c>
      <c r="V36" s="167">
        <v>1</v>
      </c>
      <c r="W36" s="110"/>
      <c r="X36" s="105">
        <f t="shared" si="2"/>
        <v>1</v>
      </c>
      <c r="Y36" s="166">
        <v>9</v>
      </c>
      <c r="Z36" s="104">
        <v>1</v>
      </c>
      <c r="AA36" s="105">
        <f t="shared" si="3"/>
        <v>10</v>
      </c>
      <c r="AB36" s="106">
        <f t="shared" si="4"/>
        <v>11</v>
      </c>
      <c r="AC36" s="104">
        <f t="shared" si="5"/>
        <v>0</v>
      </c>
      <c r="AD36" s="104">
        <f t="shared" si="6"/>
        <v>0</v>
      </c>
      <c r="AE36" s="104">
        <f t="shared" si="6"/>
        <v>0</v>
      </c>
      <c r="AF36" s="107">
        <f t="shared" si="7"/>
        <v>0</v>
      </c>
      <c r="AG36" s="107">
        <f t="shared" si="7"/>
        <v>0</v>
      </c>
      <c r="AH36" s="107">
        <f t="shared" si="7"/>
        <v>0</v>
      </c>
      <c r="AI36" s="118"/>
      <c r="AJ36" s="109">
        <v>1</v>
      </c>
      <c r="AK36" s="104">
        <f t="shared" si="8"/>
        <v>12</v>
      </c>
      <c r="AL36" s="104">
        <f t="shared" si="9"/>
        <v>1</v>
      </c>
      <c r="AM36" s="107">
        <f t="shared" si="10"/>
        <v>9.0909090909090917</v>
      </c>
      <c r="AN36" s="110"/>
      <c r="AO36" s="110"/>
      <c r="AP36" s="111"/>
      <c r="AQ36" s="112"/>
      <c r="AR36" s="113"/>
      <c r="AS36" s="110"/>
      <c r="AT36" s="110"/>
      <c r="AU36" s="98"/>
      <c r="AV36" s="114">
        <v>1</v>
      </c>
      <c r="AW36" s="115"/>
      <c r="AX36" s="116"/>
      <c r="AY36" s="96">
        <v>1</v>
      </c>
      <c r="BB36" s="169">
        <f t="shared" si="14"/>
        <v>10</v>
      </c>
    </row>
    <row r="37" spans="1:54" s="95" customFormat="1" ht="23.1" customHeight="1">
      <c r="A37" s="96">
        <v>31</v>
      </c>
      <c r="B37" s="97" t="s">
        <v>149</v>
      </c>
      <c r="C37" s="98" t="s">
        <v>119</v>
      </c>
      <c r="D37" s="99" t="s">
        <v>663</v>
      </c>
      <c r="E37" s="100" t="s">
        <v>662</v>
      </c>
      <c r="F37" s="99" t="s">
        <v>663</v>
      </c>
      <c r="G37" s="96">
        <v>50</v>
      </c>
      <c r="H37" s="96" t="s">
        <v>666</v>
      </c>
      <c r="I37" s="96">
        <v>24</v>
      </c>
      <c r="J37" s="96">
        <v>3</v>
      </c>
      <c r="K37" s="96">
        <v>71</v>
      </c>
      <c r="L37" s="96">
        <v>6</v>
      </c>
      <c r="M37" s="96"/>
      <c r="N37" s="96"/>
      <c r="O37" s="96"/>
      <c r="P37" s="96"/>
      <c r="Q37" s="96">
        <f t="shared" si="0"/>
        <v>95</v>
      </c>
      <c r="R37" s="96">
        <f t="shared" si="0"/>
        <v>9</v>
      </c>
      <c r="S37" s="101">
        <v>1</v>
      </c>
      <c r="T37" s="102">
        <v>5</v>
      </c>
      <c r="U37" s="103">
        <f t="shared" si="1"/>
        <v>6</v>
      </c>
      <c r="V37" s="166">
        <v>1</v>
      </c>
      <c r="W37" s="104"/>
      <c r="X37" s="105">
        <f t="shared" si="2"/>
        <v>1</v>
      </c>
      <c r="Y37" s="166">
        <v>6</v>
      </c>
      <c r="Z37" s="104"/>
      <c r="AA37" s="105">
        <f t="shared" si="3"/>
        <v>6</v>
      </c>
      <c r="AB37" s="106">
        <f t="shared" si="4"/>
        <v>7</v>
      </c>
      <c r="AC37" s="104">
        <f t="shared" si="5"/>
        <v>0</v>
      </c>
      <c r="AD37" s="104">
        <f t="shared" si="6"/>
        <v>1</v>
      </c>
      <c r="AE37" s="104">
        <f t="shared" si="6"/>
        <v>1</v>
      </c>
      <c r="AF37" s="107">
        <f t="shared" si="7"/>
        <v>0</v>
      </c>
      <c r="AG37" s="107">
        <f t="shared" si="7"/>
        <v>20</v>
      </c>
      <c r="AH37" s="107">
        <f t="shared" si="7"/>
        <v>16.666666666666664</v>
      </c>
      <c r="AI37" s="118"/>
      <c r="AJ37" s="109"/>
      <c r="AK37" s="104">
        <f t="shared" si="8"/>
        <v>7</v>
      </c>
      <c r="AL37" s="104">
        <f t="shared" si="9"/>
        <v>1</v>
      </c>
      <c r="AM37" s="107">
        <f t="shared" si="10"/>
        <v>16.666666666666664</v>
      </c>
      <c r="AN37" s="110"/>
      <c r="AO37" s="110"/>
      <c r="AP37" s="111">
        <v>1</v>
      </c>
      <c r="AQ37" s="112"/>
      <c r="AR37" s="113"/>
      <c r="AS37" s="110"/>
      <c r="AT37" s="110"/>
      <c r="AU37" s="98"/>
      <c r="AV37" s="114">
        <v>1</v>
      </c>
      <c r="AW37" s="115"/>
      <c r="AX37" s="116"/>
      <c r="AY37" s="117">
        <v>1</v>
      </c>
      <c r="AZ37" s="95">
        <v>1</v>
      </c>
      <c r="BB37" s="169">
        <f t="shared" si="14"/>
        <v>7</v>
      </c>
    </row>
    <row r="38" spans="1:54" s="95" customFormat="1" ht="23.1" customHeight="1">
      <c r="A38" s="96">
        <v>32</v>
      </c>
      <c r="B38" s="97" t="s">
        <v>153</v>
      </c>
      <c r="C38" s="98" t="s">
        <v>119</v>
      </c>
      <c r="D38" s="99" t="s">
        <v>663</v>
      </c>
      <c r="E38" s="100" t="s">
        <v>662</v>
      </c>
      <c r="F38" s="99" t="s">
        <v>663</v>
      </c>
      <c r="G38" s="96">
        <v>45</v>
      </c>
      <c r="H38" s="96" t="s">
        <v>666</v>
      </c>
      <c r="I38" s="96">
        <v>27</v>
      </c>
      <c r="J38" s="96">
        <v>3</v>
      </c>
      <c r="K38" s="96">
        <v>61</v>
      </c>
      <c r="L38" s="96">
        <v>6</v>
      </c>
      <c r="M38" s="96"/>
      <c r="N38" s="96"/>
      <c r="O38" s="96"/>
      <c r="P38" s="96"/>
      <c r="Q38" s="96">
        <f t="shared" si="0"/>
        <v>88</v>
      </c>
      <c r="R38" s="96">
        <f t="shared" si="0"/>
        <v>9</v>
      </c>
      <c r="S38" s="101">
        <v>1</v>
      </c>
      <c r="T38" s="102">
        <v>5</v>
      </c>
      <c r="U38" s="103">
        <f t="shared" si="1"/>
        <v>6</v>
      </c>
      <c r="V38" s="167">
        <v>1</v>
      </c>
      <c r="W38" s="110"/>
      <c r="X38" s="105">
        <f t="shared" si="2"/>
        <v>1</v>
      </c>
      <c r="Y38" s="166">
        <v>5</v>
      </c>
      <c r="Z38" s="104"/>
      <c r="AA38" s="105">
        <f t="shared" si="3"/>
        <v>5</v>
      </c>
      <c r="AB38" s="106">
        <f t="shared" si="4"/>
        <v>6</v>
      </c>
      <c r="AC38" s="104">
        <f t="shared" si="5"/>
        <v>0</v>
      </c>
      <c r="AD38" s="104">
        <f t="shared" si="6"/>
        <v>0</v>
      </c>
      <c r="AE38" s="104">
        <f t="shared" si="6"/>
        <v>0</v>
      </c>
      <c r="AF38" s="107">
        <f t="shared" si="7"/>
        <v>0</v>
      </c>
      <c r="AG38" s="107">
        <f t="shared" si="7"/>
        <v>0</v>
      </c>
      <c r="AH38" s="107">
        <f t="shared" si="7"/>
        <v>0</v>
      </c>
      <c r="AI38" s="118">
        <v>1</v>
      </c>
      <c r="AJ38" s="109"/>
      <c r="AK38" s="104">
        <f t="shared" si="8"/>
        <v>7</v>
      </c>
      <c r="AL38" s="104">
        <f t="shared" si="9"/>
        <v>1</v>
      </c>
      <c r="AM38" s="107">
        <f t="shared" si="10"/>
        <v>16.666666666666664</v>
      </c>
      <c r="AN38" s="110"/>
      <c r="AO38" s="110"/>
      <c r="AP38" s="111">
        <v>1</v>
      </c>
      <c r="AQ38" s="112"/>
      <c r="AR38" s="113"/>
      <c r="AS38" s="110"/>
      <c r="AT38" s="110"/>
      <c r="AU38" s="98"/>
      <c r="AV38" s="114"/>
      <c r="AW38" s="115"/>
      <c r="AX38" s="116">
        <v>1</v>
      </c>
      <c r="AY38" s="117">
        <v>1</v>
      </c>
      <c r="AZ38" s="95">
        <v>2</v>
      </c>
      <c r="BB38" s="169">
        <f t="shared" si="14"/>
        <v>6</v>
      </c>
    </row>
    <row r="39" spans="1:54" s="95" customFormat="1" ht="23.1" customHeight="1">
      <c r="A39" s="96">
        <v>33</v>
      </c>
      <c r="B39" s="97" t="s">
        <v>327</v>
      </c>
      <c r="C39" s="98" t="s">
        <v>119</v>
      </c>
      <c r="D39" s="99" t="s">
        <v>663</v>
      </c>
      <c r="E39" s="100" t="s">
        <v>662</v>
      </c>
      <c r="F39" s="99" t="s">
        <v>663</v>
      </c>
      <c r="G39" s="96">
        <v>33</v>
      </c>
      <c r="H39" s="96" t="s">
        <v>666</v>
      </c>
      <c r="I39" s="96">
        <v>124</v>
      </c>
      <c r="J39" s="96">
        <v>5</v>
      </c>
      <c r="K39" s="96">
        <v>288</v>
      </c>
      <c r="L39" s="96">
        <v>8</v>
      </c>
      <c r="M39" s="96"/>
      <c r="N39" s="96"/>
      <c r="O39" s="96"/>
      <c r="P39" s="96"/>
      <c r="Q39" s="96">
        <f t="shared" ref="Q39:R70" si="15">SUM(I39,K39,M39,O39)</f>
        <v>412</v>
      </c>
      <c r="R39" s="96">
        <f t="shared" si="15"/>
        <v>13</v>
      </c>
      <c r="S39" s="101">
        <v>2</v>
      </c>
      <c r="T39" s="102">
        <v>18</v>
      </c>
      <c r="U39" s="103">
        <f t="shared" si="1"/>
        <v>20</v>
      </c>
      <c r="V39" s="166">
        <v>1</v>
      </c>
      <c r="W39" s="104"/>
      <c r="X39" s="105">
        <f t="shared" si="2"/>
        <v>1</v>
      </c>
      <c r="Y39" s="166">
        <v>18</v>
      </c>
      <c r="Z39" s="104"/>
      <c r="AA39" s="105">
        <f t="shared" si="3"/>
        <v>18</v>
      </c>
      <c r="AB39" s="106">
        <f t="shared" si="4"/>
        <v>19</v>
      </c>
      <c r="AC39" s="104">
        <f t="shared" si="5"/>
        <v>-1</v>
      </c>
      <c r="AD39" s="104">
        <f t="shared" ref="AD39:AE70" si="16">AA39-T39</f>
        <v>0</v>
      </c>
      <c r="AE39" s="104">
        <f t="shared" si="16"/>
        <v>-1</v>
      </c>
      <c r="AF39" s="107">
        <f t="shared" ref="AF39:AH70" si="17">AC39/S39*100</f>
        <v>-50</v>
      </c>
      <c r="AG39" s="107">
        <f t="shared" si="17"/>
        <v>0</v>
      </c>
      <c r="AH39" s="107">
        <f t="shared" si="17"/>
        <v>-5</v>
      </c>
      <c r="AI39" s="118"/>
      <c r="AJ39" s="109">
        <v>1</v>
      </c>
      <c r="AK39" s="104">
        <f t="shared" si="8"/>
        <v>20</v>
      </c>
      <c r="AL39" s="104">
        <f t="shared" si="9"/>
        <v>0</v>
      </c>
      <c r="AM39" s="107">
        <f t="shared" si="10"/>
        <v>0</v>
      </c>
      <c r="AN39" s="110"/>
      <c r="AO39" s="110"/>
      <c r="AP39" s="111"/>
      <c r="AQ39" s="112">
        <v>1</v>
      </c>
      <c r="AR39" s="113"/>
      <c r="AS39" s="110"/>
      <c r="AT39" s="110">
        <v>3</v>
      </c>
      <c r="AU39" s="98"/>
      <c r="AV39" s="114">
        <v>1</v>
      </c>
      <c r="AW39" s="115"/>
      <c r="AX39" s="116"/>
      <c r="AY39" s="96">
        <v>1</v>
      </c>
      <c r="AZ39" s="95">
        <v>1</v>
      </c>
      <c r="BB39" s="169">
        <f t="shared" si="14"/>
        <v>19</v>
      </c>
    </row>
    <row r="40" spans="1:54" s="95" customFormat="1" ht="23.1" customHeight="1">
      <c r="A40" s="96">
        <v>34</v>
      </c>
      <c r="B40" s="97" t="s">
        <v>307</v>
      </c>
      <c r="C40" s="98" t="s">
        <v>119</v>
      </c>
      <c r="D40" s="99" t="s">
        <v>663</v>
      </c>
      <c r="E40" s="100" t="s">
        <v>662</v>
      </c>
      <c r="F40" s="99" t="s">
        <v>663</v>
      </c>
      <c r="G40" s="96">
        <v>12</v>
      </c>
      <c r="H40" s="96" t="s">
        <v>666</v>
      </c>
      <c r="I40" s="96">
        <v>22</v>
      </c>
      <c r="J40" s="96">
        <v>2</v>
      </c>
      <c r="K40" s="96">
        <v>121</v>
      </c>
      <c r="L40" s="96">
        <v>6</v>
      </c>
      <c r="M40" s="96"/>
      <c r="N40" s="96"/>
      <c r="O40" s="96"/>
      <c r="P40" s="96"/>
      <c r="Q40" s="96">
        <f t="shared" si="15"/>
        <v>143</v>
      </c>
      <c r="R40" s="96">
        <f t="shared" si="15"/>
        <v>8</v>
      </c>
      <c r="S40" s="101">
        <v>1</v>
      </c>
      <c r="T40" s="102">
        <v>9</v>
      </c>
      <c r="U40" s="103">
        <f t="shared" si="1"/>
        <v>10</v>
      </c>
      <c r="V40" s="167">
        <v>1</v>
      </c>
      <c r="W40" s="110"/>
      <c r="X40" s="105">
        <f t="shared" si="2"/>
        <v>1</v>
      </c>
      <c r="Y40" s="166">
        <v>8</v>
      </c>
      <c r="Z40" s="104">
        <v>1</v>
      </c>
      <c r="AA40" s="105">
        <f t="shared" si="3"/>
        <v>9</v>
      </c>
      <c r="AB40" s="106">
        <f t="shared" si="4"/>
        <v>10</v>
      </c>
      <c r="AC40" s="104">
        <f t="shared" si="5"/>
        <v>0</v>
      </c>
      <c r="AD40" s="104">
        <f t="shared" si="16"/>
        <v>0</v>
      </c>
      <c r="AE40" s="104">
        <f t="shared" si="16"/>
        <v>0</v>
      </c>
      <c r="AF40" s="107">
        <f t="shared" si="17"/>
        <v>0</v>
      </c>
      <c r="AG40" s="107">
        <f t="shared" si="17"/>
        <v>0</v>
      </c>
      <c r="AH40" s="107">
        <f t="shared" si="17"/>
        <v>0</v>
      </c>
      <c r="AI40" s="118"/>
      <c r="AJ40" s="109">
        <v>1</v>
      </c>
      <c r="AK40" s="104">
        <f t="shared" si="8"/>
        <v>11</v>
      </c>
      <c r="AL40" s="104">
        <f t="shared" si="9"/>
        <v>1</v>
      </c>
      <c r="AM40" s="107">
        <f t="shared" si="10"/>
        <v>10</v>
      </c>
      <c r="AN40" s="110"/>
      <c r="AO40" s="110"/>
      <c r="AP40" s="111"/>
      <c r="AQ40" s="112">
        <v>1</v>
      </c>
      <c r="AR40" s="113"/>
      <c r="AS40" s="110"/>
      <c r="AT40" s="110">
        <v>3</v>
      </c>
      <c r="AU40" s="98"/>
      <c r="AV40" s="114"/>
      <c r="AW40" s="115"/>
      <c r="AX40" s="116">
        <v>1</v>
      </c>
      <c r="AY40" s="117">
        <v>1</v>
      </c>
      <c r="BB40" s="169">
        <f t="shared" si="14"/>
        <v>9</v>
      </c>
    </row>
    <row r="41" spans="1:54" s="95" customFormat="1" ht="23.1" customHeight="1">
      <c r="A41" s="96">
        <v>35</v>
      </c>
      <c r="B41" s="97" t="s">
        <v>224</v>
      </c>
      <c r="C41" s="98" t="s">
        <v>119</v>
      </c>
      <c r="D41" s="99" t="s">
        <v>663</v>
      </c>
      <c r="E41" s="100" t="s">
        <v>662</v>
      </c>
      <c r="F41" s="99" t="s">
        <v>663</v>
      </c>
      <c r="G41" s="96">
        <v>9</v>
      </c>
      <c r="H41" s="96" t="s">
        <v>666</v>
      </c>
      <c r="I41" s="96">
        <v>30</v>
      </c>
      <c r="J41" s="96">
        <v>2</v>
      </c>
      <c r="K41" s="96">
        <v>118</v>
      </c>
      <c r="L41" s="96">
        <v>6</v>
      </c>
      <c r="M41" s="96"/>
      <c r="N41" s="96"/>
      <c r="O41" s="96"/>
      <c r="P41" s="96"/>
      <c r="Q41" s="96">
        <f t="shared" si="15"/>
        <v>148</v>
      </c>
      <c r="R41" s="96">
        <f t="shared" si="15"/>
        <v>8</v>
      </c>
      <c r="S41" s="101">
        <v>1</v>
      </c>
      <c r="T41" s="102">
        <v>9</v>
      </c>
      <c r="U41" s="103">
        <f t="shared" si="1"/>
        <v>10</v>
      </c>
      <c r="V41" s="166">
        <v>1</v>
      </c>
      <c r="W41" s="104"/>
      <c r="X41" s="105">
        <f t="shared" si="2"/>
        <v>1</v>
      </c>
      <c r="Y41" s="166">
        <v>8</v>
      </c>
      <c r="Z41" s="104">
        <v>1</v>
      </c>
      <c r="AA41" s="105">
        <f t="shared" si="3"/>
        <v>9</v>
      </c>
      <c r="AB41" s="106">
        <f t="shared" si="4"/>
        <v>10</v>
      </c>
      <c r="AC41" s="104">
        <f t="shared" si="5"/>
        <v>0</v>
      </c>
      <c r="AD41" s="104">
        <f t="shared" si="16"/>
        <v>0</v>
      </c>
      <c r="AE41" s="104">
        <f t="shared" si="16"/>
        <v>0</v>
      </c>
      <c r="AF41" s="107">
        <f t="shared" si="17"/>
        <v>0</v>
      </c>
      <c r="AG41" s="107">
        <f t="shared" si="17"/>
        <v>0</v>
      </c>
      <c r="AH41" s="107">
        <f t="shared" si="17"/>
        <v>0</v>
      </c>
      <c r="AI41" s="118"/>
      <c r="AJ41" s="109">
        <v>1</v>
      </c>
      <c r="AK41" s="104">
        <f t="shared" si="8"/>
        <v>11</v>
      </c>
      <c r="AL41" s="104">
        <f t="shared" si="9"/>
        <v>1</v>
      </c>
      <c r="AM41" s="107">
        <f t="shared" si="10"/>
        <v>10</v>
      </c>
      <c r="AN41" s="110"/>
      <c r="AO41" s="110"/>
      <c r="AP41" s="111"/>
      <c r="AQ41" s="112"/>
      <c r="AR41" s="113"/>
      <c r="AS41" s="110"/>
      <c r="AT41" s="110"/>
      <c r="AU41" s="98"/>
      <c r="AV41" s="114">
        <v>1</v>
      </c>
      <c r="AW41" s="115"/>
      <c r="AX41" s="116"/>
      <c r="AY41" s="96">
        <v>1</v>
      </c>
      <c r="BB41" s="169">
        <f t="shared" si="14"/>
        <v>9</v>
      </c>
    </row>
    <row r="42" spans="1:54" s="95" customFormat="1" ht="23.1" customHeight="1">
      <c r="A42" s="96">
        <v>36</v>
      </c>
      <c r="B42" s="97" t="s">
        <v>213</v>
      </c>
      <c r="C42" s="98" t="s">
        <v>119</v>
      </c>
      <c r="D42" s="99" t="s">
        <v>663</v>
      </c>
      <c r="E42" s="100" t="s">
        <v>662</v>
      </c>
      <c r="F42" s="99" t="s">
        <v>663</v>
      </c>
      <c r="G42" s="96">
        <v>18</v>
      </c>
      <c r="H42" s="96" t="s">
        <v>666</v>
      </c>
      <c r="I42" s="96">
        <v>52</v>
      </c>
      <c r="J42" s="96">
        <v>3</v>
      </c>
      <c r="K42" s="96">
        <v>124</v>
      </c>
      <c r="L42" s="96">
        <v>6</v>
      </c>
      <c r="M42" s="96"/>
      <c r="N42" s="96"/>
      <c r="O42" s="96"/>
      <c r="P42" s="96"/>
      <c r="Q42" s="96">
        <f t="shared" si="15"/>
        <v>176</v>
      </c>
      <c r="R42" s="96">
        <f t="shared" si="15"/>
        <v>9</v>
      </c>
      <c r="S42" s="101">
        <v>1</v>
      </c>
      <c r="T42" s="102">
        <v>10</v>
      </c>
      <c r="U42" s="103">
        <f t="shared" si="1"/>
        <v>11</v>
      </c>
      <c r="V42" s="167">
        <v>1</v>
      </c>
      <c r="W42" s="110"/>
      <c r="X42" s="105">
        <f t="shared" si="2"/>
        <v>1</v>
      </c>
      <c r="Y42" s="166">
        <v>8</v>
      </c>
      <c r="Z42" s="104">
        <v>2</v>
      </c>
      <c r="AA42" s="105">
        <f t="shared" si="3"/>
        <v>10</v>
      </c>
      <c r="AB42" s="106">
        <f t="shared" si="4"/>
        <v>11</v>
      </c>
      <c r="AC42" s="104">
        <f t="shared" si="5"/>
        <v>0</v>
      </c>
      <c r="AD42" s="104">
        <f t="shared" si="16"/>
        <v>0</v>
      </c>
      <c r="AE42" s="104">
        <f t="shared" si="16"/>
        <v>0</v>
      </c>
      <c r="AF42" s="107">
        <f t="shared" si="17"/>
        <v>0</v>
      </c>
      <c r="AG42" s="107">
        <f t="shared" si="17"/>
        <v>0</v>
      </c>
      <c r="AH42" s="107">
        <f t="shared" si="17"/>
        <v>0</v>
      </c>
      <c r="AI42" s="118"/>
      <c r="AJ42" s="109">
        <v>1</v>
      </c>
      <c r="AK42" s="104">
        <f t="shared" si="8"/>
        <v>12</v>
      </c>
      <c r="AL42" s="104">
        <f t="shared" si="9"/>
        <v>1</v>
      </c>
      <c r="AM42" s="107">
        <f t="shared" si="10"/>
        <v>9.0909090909090917</v>
      </c>
      <c r="AN42" s="110"/>
      <c r="AO42" s="110"/>
      <c r="AP42" s="111"/>
      <c r="AQ42" s="112"/>
      <c r="AR42" s="113"/>
      <c r="AS42" s="110"/>
      <c r="AT42" s="110"/>
      <c r="AU42" s="98"/>
      <c r="AV42" s="114"/>
      <c r="AW42" s="115"/>
      <c r="AX42" s="116"/>
      <c r="AY42" s="96">
        <v>1</v>
      </c>
      <c r="AZ42" s="95">
        <v>1</v>
      </c>
      <c r="BB42" s="169">
        <f t="shared" si="14"/>
        <v>9</v>
      </c>
    </row>
    <row r="43" spans="1:54" s="95" customFormat="1" ht="23.1" customHeight="1">
      <c r="A43" s="96">
        <v>37</v>
      </c>
      <c r="B43" s="97" t="s">
        <v>219</v>
      </c>
      <c r="C43" s="98" t="s">
        <v>119</v>
      </c>
      <c r="D43" s="99" t="s">
        <v>661</v>
      </c>
      <c r="E43" s="100" t="s">
        <v>662</v>
      </c>
      <c r="F43" s="99" t="s">
        <v>663</v>
      </c>
      <c r="G43" s="96">
        <v>15</v>
      </c>
      <c r="H43" s="96" t="s">
        <v>664</v>
      </c>
      <c r="I43" s="96">
        <v>31</v>
      </c>
      <c r="J43" s="96">
        <v>2</v>
      </c>
      <c r="K43" s="96">
        <v>94</v>
      </c>
      <c r="L43" s="96">
        <v>6</v>
      </c>
      <c r="M43" s="96">
        <v>35</v>
      </c>
      <c r="N43" s="96">
        <v>3</v>
      </c>
      <c r="O43" s="96"/>
      <c r="P43" s="96"/>
      <c r="Q43" s="96">
        <f t="shared" si="15"/>
        <v>160</v>
      </c>
      <c r="R43" s="96">
        <f t="shared" si="15"/>
        <v>11</v>
      </c>
      <c r="S43" s="101">
        <v>1</v>
      </c>
      <c r="T43" s="102">
        <v>15</v>
      </c>
      <c r="U43" s="103">
        <f t="shared" si="1"/>
        <v>16</v>
      </c>
      <c r="V43" s="166">
        <v>1</v>
      </c>
      <c r="W43" s="104"/>
      <c r="X43" s="105">
        <f t="shared" si="2"/>
        <v>1</v>
      </c>
      <c r="Y43" s="166">
        <v>12</v>
      </c>
      <c r="Z43" s="104">
        <v>3</v>
      </c>
      <c r="AA43" s="105">
        <f t="shared" si="3"/>
        <v>15</v>
      </c>
      <c r="AB43" s="106">
        <f t="shared" si="4"/>
        <v>16</v>
      </c>
      <c r="AC43" s="104">
        <f t="shared" si="5"/>
        <v>0</v>
      </c>
      <c r="AD43" s="104">
        <f t="shared" si="16"/>
        <v>0</v>
      </c>
      <c r="AE43" s="104">
        <f t="shared" si="16"/>
        <v>0</v>
      </c>
      <c r="AF43" s="107">
        <f t="shared" si="17"/>
        <v>0</v>
      </c>
      <c r="AG43" s="107">
        <f t="shared" si="17"/>
        <v>0</v>
      </c>
      <c r="AH43" s="107">
        <f t="shared" si="17"/>
        <v>0</v>
      </c>
      <c r="AI43" s="118"/>
      <c r="AJ43" s="109">
        <v>1</v>
      </c>
      <c r="AK43" s="104">
        <f t="shared" si="8"/>
        <v>17</v>
      </c>
      <c r="AL43" s="104">
        <f t="shared" si="9"/>
        <v>1</v>
      </c>
      <c r="AM43" s="107">
        <f t="shared" si="10"/>
        <v>6.25</v>
      </c>
      <c r="AN43" s="110"/>
      <c r="AO43" s="110"/>
      <c r="AP43" s="111"/>
      <c r="AQ43" s="112">
        <v>1</v>
      </c>
      <c r="AR43" s="113"/>
      <c r="AS43" s="110"/>
      <c r="AT43" s="110">
        <v>1</v>
      </c>
      <c r="AU43" s="98"/>
      <c r="AV43" s="114"/>
      <c r="AW43" s="115"/>
      <c r="AX43" s="116">
        <v>1</v>
      </c>
      <c r="AY43" s="117">
        <v>1</v>
      </c>
      <c r="BB43" s="169">
        <f t="shared" si="14"/>
        <v>13</v>
      </c>
    </row>
    <row r="44" spans="1:54" s="95" customFormat="1" ht="23.1" customHeight="1">
      <c r="A44" s="96">
        <v>38</v>
      </c>
      <c r="B44" s="97" t="s">
        <v>302</v>
      </c>
      <c r="C44" s="98" t="s">
        <v>119</v>
      </c>
      <c r="D44" s="99" t="s">
        <v>663</v>
      </c>
      <c r="E44" s="100" t="s">
        <v>662</v>
      </c>
      <c r="F44" s="99" t="s">
        <v>663</v>
      </c>
      <c r="G44" s="96">
        <v>15</v>
      </c>
      <c r="H44" s="96" t="s">
        <v>665</v>
      </c>
      <c r="I44" s="96">
        <v>0</v>
      </c>
      <c r="J44" s="96">
        <v>0</v>
      </c>
      <c r="K44" s="96">
        <v>61</v>
      </c>
      <c r="L44" s="96">
        <v>6</v>
      </c>
      <c r="M44" s="96"/>
      <c r="N44" s="96"/>
      <c r="O44" s="96"/>
      <c r="P44" s="96"/>
      <c r="Q44" s="96">
        <f t="shared" si="15"/>
        <v>61</v>
      </c>
      <c r="R44" s="96">
        <f t="shared" si="15"/>
        <v>6</v>
      </c>
      <c r="S44" s="101">
        <v>1</v>
      </c>
      <c r="T44" s="102">
        <v>4</v>
      </c>
      <c r="U44" s="103">
        <f t="shared" si="1"/>
        <v>5</v>
      </c>
      <c r="V44" s="167">
        <v>1</v>
      </c>
      <c r="W44" s="110"/>
      <c r="X44" s="105">
        <f t="shared" si="2"/>
        <v>1</v>
      </c>
      <c r="Y44" s="166">
        <v>3</v>
      </c>
      <c r="Z44" s="104"/>
      <c r="AA44" s="105">
        <f t="shared" si="3"/>
        <v>3</v>
      </c>
      <c r="AB44" s="106">
        <f t="shared" si="4"/>
        <v>4</v>
      </c>
      <c r="AC44" s="104">
        <f t="shared" si="5"/>
        <v>0</v>
      </c>
      <c r="AD44" s="104">
        <f t="shared" si="16"/>
        <v>-1</v>
      </c>
      <c r="AE44" s="104">
        <f t="shared" si="16"/>
        <v>-1</v>
      </c>
      <c r="AF44" s="107">
        <f t="shared" si="17"/>
        <v>0</v>
      </c>
      <c r="AG44" s="107">
        <f t="shared" si="17"/>
        <v>-25</v>
      </c>
      <c r="AH44" s="107">
        <f t="shared" si="17"/>
        <v>-20</v>
      </c>
      <c r="AI44" s="118"/>
      <c r="AJ44" s="109">
        <v>1</v>
      </c>
      <c r="AK44" s="104">
        <f t="shared" si="8"/>
        <v>5</v>
      </c>
      <c r="AL44" s="104">
        <f t="shared" si="9"/>
        <v>0</v>
      </c>
      <c r="AM44" s="107">
        <f t="shared" si="10"/>
        <v>0</v>
      </c>
      <c r="AN44" s="110">
        <v>1</v>
      </c>
      <c r="AO44" s="110"/>
      <c r="AP44" s="111"/>
      <c r="AQ44" s="112"/>
      <c r="AR44" s="113"/>
      <c r="AS44" s="110"/>
      <c r="AT44" s="110">
        <v>2</v>
      </c>
      <c r="AU44" s="98"/>
      <c r="AV44" s="114"/>
      <c r="AW44" s="115"/>
      <c r="AX44" s="116"/>
      <c r="AY44" s="117">
        <v>1</v>
      </c>
      <c r="BB44" s="169">
        <f t="shared" si="14"/>
        <v>4</v>
      </c>
    </row>
    <row r="45" spans="1:54" s="95" customFormat="1" ht="23.1" customHeight="1">
      <c r="A45" s="96">
        <v>39</v>
      </c>
      <c r="B45" s="97" t="s">
        <v>158</v>
      </c>
      <c r="C45" s="98" t="s">
        <v>119</v>
      </c>
      <c r="D45" s="99" t="s">
        <v>663</v>
      </c>
      <c r="E45" s="100" t="s">
        <v>662</v>
      </c>
      <c r="F45" s="99" t="s">
        <v>663</v>
      </c>
      <c r="G45" s="96">
        <v>25</v>
      </c>
      <c r="H45" s="96" t="s">
        <v>666</v>
      </c>
      <c r="I45" s="96">
        <v>4</v>
      </c>
      <c r="J45" s="96">
        <v>2</v>
      </c>
      <c r="K45" s="96">
        <v>32</v>
      </c>
      <c r="L45" s="96">
        <v>6</v>
      </c>
      <c r="M45" s="96"/>
      <c r="N45" s="96"/>
      <c r="O45" s="96"/>
      <c r="P45" s="96"/>
      <c r="Q45" s="96">
        <f t="shared" si="15"/>
        <v>36</v>
      </c>
      <c r="R45" s="96">
        <f t="shared" si="15"/>
        <v>8</v>
      </c>
      <c r="S45" s="101">
        <v>1</v>
      </c>
      <c r="T45" s="102">
        <v>2</v>
      </c>
      <c r="U45" s="103">
        <f t="shared" si="1"/>
        <v>3</v>
      </c>
      <c r="V45" s="167"/>
      <c r="W45" s="110">
        <v>1</v>
      </c>
      <c r="X45" s="105">
        <f t="shared" si="2"/>
        <v>1</v>
      </c>
      <c r="Y45" s="166">
        <v>2</v>
      </c>
      <c r="Z45" s="104"/>
      <c r="AA45" s="105">
        <f t="shared" si="3"/>
        <v>2</v>
      </c>
      <c r="AB45" s="106">
        <f t="shared" si="4"/>
        <v>3</v>
      </c>
      <c r="AC45" s="104">
        <f t="shared" si="5"/>
        <v>0</v>
      </c>
      <c r="AD45" s="104">
        <f t="shared" si="16"/>
        <v>0</v>
      </c>
      <c r="AE45" s="104">
        <f t="shared" si="16"/>
        <v>0</v>
      </c>
      <c r="AF45" s="107">
        <f t="shared" si="17"/>
        <v>0</v>
      </c>
      <c r="AG45" s="107">
        <f t="shared" si="17"/>
        <v>0</v>
      </c>
      <c r="AH45" s="107">
        <f t="shared" si="17"/>
        <v>0</v>
      </c>
      <c r="AI45" s="118"/>
      <c r="AJ45" s="109">
        <v>1</v>
      </c>
      <c r="AK45" s="104">
        <f t="shared" si="8"/>
        <v>4</v>
      </c>
      <c r="AL45" s="104">
        <f t="shared" si="9"/>
        <v>1</v>
      </c>
      <c r="AM45" s="107">
        <f t="shared" si="10"/>
        <v>33.333333333333329</v>
      </c>
      <c r="AN45" s="110"/>
      <c r="AO45" s="110"/>
      <c r="AP45" s="111"/>
      <c r="AQ45" s="112"/>
      <c r="AR45" s="113"/>
      <c r="AS45" s="110">
        <v>1</v>
      </c>
      <c r="AT45" s="110">
        <v>1</v>
      </c>
      <c r="AU45" s="98"/>
      <c r="AV45" s="114"/>
      <c r="AW45" s="115"/>
      <c r="AX45" s="116">
        <v>1</v>
      </c>
      <c r="AY45" s="117">
        <v>1</v>
      </c>
      <c r="BB45" s="169">
        <f>+Y45</f>
        <v>2</v>
      </c>
    </row>
    <row r="46" spans="1:54" s="95" customFormat="1" ht="23.1" customHeight="1">
      <c r="A46" s="96">
        <v>40</v>
      </c>
      <c r="B46" s="97" t="s">
        <v>164</v>
      </c>
      <c r="C46" s="98" t="s">
        <v>119</v>
      </c>
      <c r="D46" s="99" t="s">
        <v>663</v>
      </c>
      <c r="E46" s="100" t="s">
        <v>662</v>
      </c>
      <c r="F46" s="99" t="s">
        <v>663</v>
      </c>
      <c r="G46" s="96">
        <v>22</v>
      </c>
      <c r="H46" s="96" t="s">
        <v>666</v>
      </c>
      <c r="I46" s="96">
        <v>59</v>
      </c>
      <c r="J46" s="96">
        <v>2</v>
      </c>
      <c r="K46" s="96">
        <v>193</v>
      </c>
      <c r="L46" s="96">
        <v>7</v>
      </c>
      <c r="M46" s="96"/>
      <c r="N46" s="96"/>
      <c r="O46" s="96"/>
      <c r="P46" s="96"/>
      <c r="Q46" s="96">
        <f t="shared" si="15"/>
        <v>252</v>
      </c>
      <c r="R46" s="96">
        <f t="shared" si="15"/>
        <v>9</v>
      </c>
      <c r="S46" s="101">
        <v>1</v>
      </c>
      <c r="T46" s="102">
        <v>12</v>
      </c>
      <c r="U46" s="103">
        <f t="shared" si="1"/>
        <v>13</v>
      </c>
      <c r="V46" s="166">
        <v>1</v>
      </c>
      <c r="W46" s="104"/>
      <c r="X46" s="105">
        <f t="shared" si="2"/>
        <v>1</v>
      </c>
      <c r="Y46" s="166">
        <v>12</v>
      </c>
      <c r="Z46" s="104"/>
      <c r="AA46" s="105">
        <f t="shared" si="3"/>
        <v>12</v>
      </c>
      <c r="AB46" s="106">
        <f t="shared" si="4"/>
        <v>13</v>
      </c>
      <c r="AC46" s="104">
        <f t="shared" si="5"/>
        <v>0</v>
      </c>
      <c r="AD46" s="104">
        <f t="shared" si="16"/>
        <v>0</v>
      </c>
      <c r="AE46" s="104">
        <f t="shared" si="16"/>
        <v>0</v>
      </c>
      <c r="AF46" s="107">
        <f t="shared" si="17"/>
        <v>0</v>
      </c>
      <c r="AG46" s="107">
        <f t="shared" si="17"/>
        <v>0</v>
      </c>
      <c r="AH46" s="107">
        <f t="shared" si="17"/>
        <v>0</v>
      </c>
      <c r="AI46" s="118"/>
      <c r="AJ46" s="109"/>
      <c r="AK46" s="104">
        <f t="shared" si="8"/>
        <v>13</v>
      </c>
      <c r="AL46" s="104">
        <f t="shared" si="9"/>
        <v>0</v>
      </c>
      <c r="AM46" s="107">
        <f t="shared" si="10"/>
        <v>0</v>
      </c>
      <c r="AN46" s="110"/>
      <c r="AO46" s="110"/>
      <c r="AP46" s="111"/>
      <c r="AQ46" s="112"/>
      <c r="AR46" s="113"/>
      <c r="AS46" s="110"/>
      <c r="AT46" s="110">
        <v>1</v>
      </c>
      <c r="AU46" s="98"/>
      <c r="AV46" s="114"/>
      <c r="AW46" s="115"/>
      <c r="AX46" s="116">
        <v>1</v>
      </c>
      <c r="AY46" s="96">
        <v>1</v>
      </c>
      <c r="BB46" s="169">
        <f>+V46+Y46</f>
        <v>13</v>
      </c>
    </row>
    <row r="47" spans="1:54" s="95" customFormat="1" ht="23.1" customHeight="1">
      <c r="A47" s="96">
        <v>41</v>
      </c>
      <c r="B47" s="97" t="s">
        <v>169</v>
      </c>
      <c r="C47" s="98" t="s">
        <v>119</v>
      </c>
      <c r="D47" s="99" t="s">
        <v>663</v>
      </c>
      <c r="E47" s="100" t="s">
        <v>662</v>
      </c>
      <c r="F47" s="99" t="s">
        <v>663</v>
      </c>
      <c r="G47" s="96">
        <v>18</v>
      </c>
      <c r="H47" s="96" t="s">
        <v>666</v>
      </c>
      <c r="I47" s="96">
        <v>32</v>
      </c>
      <c r="J47" s="96">
        <v>3</v>
      </c>
      <c r="K47" s="96">
        <v>94</v>
      </c>
      <c r="L47" s="96">
        <v>6</v>
      </c>
      <c r="M47" s="96"/>
      <c r="N47" s="96"/>
      <c r="O47" s="96"/>
      <c r="P47" s="96"/>
      <c r="Q47" s="96">
        <f t="shared" si="15"/>
        <v>126</v>
      </c>
      <c r="R47" s="96">
        <f t="shared" si="15"/>
        <v>9</v>
      </c>
      <c r="S47" s="101">
        <v>1</v>
      </c>
      <c r="T47" s="102">
        <v>9</v>
      </c>
      <c r="U47" s="103">
        <f t="shared" si="1"/>
        <v>10</v>
      </c>
      <c r="V47" s="167">
        <v>1</v>
      </c>
      <c r="W47" s="110"/>
      <c r="X47" s="105">
        <f t="shared" si="2"/>
        <v>1</v>
      </c>
      <c r="Y47" s="166">
        <v>6</v>
      </c>
      <c r="Z47" s="104">
        <v>3</v>
      </c>
      <c r="AA47" s="105">
        <f t="shared" si="3"/>
        <v>9</v>
      </c>
      <c r="AB47" s="106">
        <f t="shared" si="4"/>
        <v>10</v>
      </c>
      <c r="AC47" s="104">
        <f t="shared" si="5"/>
        <v>0</v>
      </c>
      <c r="AD47" s="104">
        <f t="shared" si="16"/>
        <v>0</v>
      </c>
      <c r="AE47" s="104">
        <f t="shared" si="16"/>
        <v>0</v>
      </c>
      <c r="AF47" s="107">
        <f t="shared" si="17"/>
        <v>0</v>
      </c>
      <c r="AG47" s="107">
        <f t="shared" si="17"/>
        <v>0</v>
      </c>
      <c r="AH47" s="107">
        <f t="shared" si="17"/>
        <v>0</v>
      </c>
      <c r="AI47" s="118"/>
      <c r="AJ47" s="109"/>
      <c r="AK47" s="104">
        <f t="shared" si="8"/>
        <v>10</v>
      </c>
      <c r="AL47" s="104">
        <f t="shared" si="9"/>
        <v>0</v>
      </c>
      <c r="AM47" s="107">
        <f t="shared" si="10"/>
        <v>0</v>
      </c>
      <c r="AN47" s="110"/>
      <c r="AO47" s="110"/>
      <c r="AP47" s="111"/>
      <c r="AQ47" s="112">
        <v>1</v>
      </c>
      <c r="AR47" s="113"/>
      <c r="AS47" s="110"/>
      <c r="AT47" s="110"/>
      <c r="AU47" s="98"/>
      <c r="AV47" s="114">
        <v>1</v>
      </c>
      <c r="AW47" s="115"/>
      <c r="AX47" s="116"/>
      <c r="AY47" s="117">
        <v>1</v>
      </c>
      <c r="BB47" s="169">
        <f>+V47+Y47</f>
        <v>7</v>
      </c>
    </row>
    <row r="48" spans="1:54" s="95" customFormat="1" ht="23.1" customHeight="1">
      <c r="A48" s="96">
        <v>42</v>
      </c>
      <c r="B48" s="97" t="s">
        <v>174</v>
      </c>
      <c r="C48" s="98" t="s">
        <v>119</v>
      </c>
      <c r="D48" s="99" t="s">
        <v>663</v>
      </c>
      <c r="E48" s="100" t="s">
        <v>662</v>
      </c>
      <c r="F48" s="99" t="s">
        <v>663</v>
      </c>
      <c r="G48" s="96">
        <v>22</v>
      </c>
      <c r="H48" s="96" t="s">
        <v>666</v>
      </c>
      <c r="I48" s="96">
        <v>29</v>
      </c>
      <c r="J48" s="96">
        <v>2</v>
      </c>
      <c r="K48" s="96">
        <v>138</v>
      </c>
      <c r="L48" s="96">
        <v>6</v>
      </c>
      <c r="M48" s="96"/>
      <c r="N48" s="96"/>
      <c r="O48" s="96"/>
      <c r="P48" s="96"/>
      <c r="Q48" s="96">
        <f t="shared" si="15"/>
        <v>167</v>
      </c>
      <c r="R48" s="96">
        <f t="shared" si="15"/>
        <v>8</v>
      </c>
      <c r="S48" s="101">
        <v>1</v>
      </c>
      <c r="T48" s="102">
        <v>9</v>
      </c>
      <c r="U48" s="103">
        <f t="shared" si="1"/>
        <v>10</v>
      </c>
      <c r="V48" s="167">
        <v>1</v>
      </c>
      <c r="W48" s="110"/>
      <c r="X48" s="105">
        <f t="shared" si="2"/>
        <v>1</v>
      </c>
      <c r="Y48" s="166">
        <v>9</v>
      </c>
      <c r="Z48" s="104">
        <v>1</v>
      </c>
      <c r="AA48" s="105">
        <f t="shared" si="3"/>
        <v>10</v>
      </c>
      <c r="AB48" s="106">
        <f t="shared" si="4"/>
        <v>11</v>
      </c>
      <c r="AC48" s="104">
        <f t="shared" si="5"/>
        <v>0</v>
      </c>
      <c r="AD48" s="104">
        <f t="shared" si="16"/>
        <v>1</v>
      </c>
      <c r="AE48" s="104">
        <f t="shared" si="16"/>
        <v>1</v>
      </c>
      <c r="AF48" s="107">
        <f t="shared" si="17"/>
        <v>0</v>
      </c>
      <c r="AG48" s="107">
        <f t="shared" si="17"/>
        <v>11.111111111111111</v>
      </c>
      <c r="AH48" s="107">
        <f t="shared" si="17"/>
        <v>10</v>
      </c>
      <c r="AI48" s="118"/>
      <c r="AJ48" s="109"/>
      <c r="AK48" s="104">
        <f t="shared" si="8"/>
        <v>11</v>
      </c>
      <c r="AL48" s="104">
        <f t="shared" si="9"/>
        <v>1</v>
      </c>
      <c r="AM48" s="107">
        <f t="shared" si="10"/>
        <v>10</v>
      </c>
      <c r="AN48" s="110"/>
      <c r="AO48" s="110"/>
      <c r="AP48" s="111"/>
      <c r="AQ48" s="112">
        <v>1</v>
      </c>
      <c r="AR48" s="113"/>
      <c r="AS48" s="110"/>
      <c r="AT48" s="110"/>
      <c r="AU48" s="98"/>
      <c r="AV48" s="114"/>
      <c r="AW48" s="115"/>
      <c r="AX48" s="116">
        <v>1</v>
      </c>
      <c r="AY48" s="96">
        <v>1</v>
      </c>
      <c r="BB48" s="169">
        <f>+V48+Y48</f>
        <v>10</v>
      </c>
    </row>
    <row r="49" spans="1:54" s="95" customFormat="1" ht="23.1" customHeight="1">
      <c r="A49" s="96">
        <v>43</v>
      </c>
      <c r="B49" s="97" t="s">
        <v>179</v>
      </c>
      <c r="C49" s="98" t="s">
        <v>119</v>
      </c>
      <c r="D49" s="99" t="s">
        <v>661</v>
      </c>
      <c r="E49" s="100" t="s">
        <v>662</v>
      </c>
      <c r="F49" s="99" t="s">
        <v>663</v>
      </c>
      <c r="G49" s="96">
        <v>28</v>
      </c>
      <c r="H49" s="96" t="s">
        <v>664</v>
      </c>
      <c r="I49" s="96">
        <v>26</v>
      </c>
      <c r="J49" s="96">
        <v>3</v>
      </c>
      <c r="K49" s="96">
        <v>105</v>
      </c>
      <c r="L49" s="96">
        <v>6</v>
      </c>
      <c r="M49" s="96">
        <v>35</v>
      </c>
      <c r="N49" s="96">
        <v>3</v>
      </c>
      <c r="O49" s="96"/>
      <c r="P49" s="96"/>
      <c r="Q49" s="96">
        <f t="shared" si="15"/>
        <v>166</v>
      </c>
      <c r="R49" s="96">
        <f t="shared" si="15"/>
        <v>12</v>
      </c>
      <c r="S49" s="101">
        <v>1</v>
      </c>
      <c r="T49" s="102">
        <v>15</v>
      </c>
      <c r="U49" s="103">
        <f t="shared" si="1"/>
        <v>16</v>
      </c>
      <c r="V49" s="166">
        <v>1</v>
      </c>
      <c r="W49" s="104"/>
      <c r="X49" s="105">
        <f t="shared" si="2"/>
        <v>1</v>
      </c>
      <c r="Y49" s="166">
        <v>14</v>
      </c>
      <c r="Z49" s="104">
        <v>1</v>
      </c>
      <c r="AA49" s="105">
        <f t="shared" si="3"/>
        <v>15</v>
      </c>
      <c r="AB49" s="106">
        <f t="shared" si="4"/>
        <v>16</v>
      </c>
      <c r="AC49" s="104">
        <f t="shared" si="5"/>
        <v>0</v>
      </c>
      <c r="AD49" s="104">
        <f t="shared" si="16"/>
        <v>0</v>
      </c>
      <c r="AE49" s="104">
        <f t="shared" si="16"/>
        <v>0</v>
      </c>
      <c r="AF49" s="107">
        <f t="shared" si="17"/>
        <v>0</v>
      </c>
      <c r="AG49" s="107">
        <f t="shared" si="17"/>
        <v>0</v>
      </c>
      <c r="AH49" s="107">
        <f t="shared" si="17"/>
        <v>0</v>
      </c>
      <c r="AI49" s="118"/>
      <c r="AJ49" s="109">
        <v>1</v>
      </c>
      <c r="AK49" s="104">
        <f t="shared" si="8"/>
        <v>17</v>
      </c>
      <c r="AL49" s="104">
        <f t="shared" si="9"/>
        <v>1</v>
      </c>
      <c r="AM49" s="107">
        <f t="shared" si="10"/>
        <v>6.25</v>
      </c>
      <c r="AN49" s="110"/>
      <c r="AO49" s="110">
        <v>2</v>
      </c>
      <c r="AP49" s="111"/>
      <c r="AQ49" s="112"/>
      <c r="AR49" s="113"/>
      <c r="AS49" s="110"/>
      <c r="AT49" s="110"/>
      <c r="AU49" s="98"/>
      <c r="AV49" s="114"/>
      <c r="AW49" s="115"/>
      <c r="AX49" s="116"/>
      <c r="AY49" s="96">
        <v>1</v>
      </c>
      <c r="BB49" s="169">
        <f>+V49+Y49</f>
        <v>15</v>
      </c>
    </row>
    <row r="50" spans="1:54" s="95" customFormat="1" ht="23.1" customHeight="1">
      <c r="A50" s="96">
        <v>44</v>
      </c>
      <c r="B50" s="97" t="s">
        <v>323</v>
      </c>
      <c r="C50" s="98" t="s">
        <v>119</v>
      </c>
      <c r="D50" s="99" t="s">
        <v>663</v>
      </c>
      <c r="E50" s="100" t="s">
        <v>662</v>
      </c>
      <c r="F50" s="99" t="s">
        <v>663</v>
      </c>
      <c r="G50" s="96">
        <v>22</v>
      </c>
      <c r="H50" s="96" t="s">
        <v>665</v>
      </c>
      <c r="I50" s="96">
        <v>0</v>
      </c>
      <c r="J50" s="96">
        <v>0</v>
      </c>
      <c r="K50" s="96">
        <v>18</v>
      </c>
      <c r="L50" s="96">
        <v>6</v>
      </c>
      <c r="M50" s="96"/>
      <c r="N50" s="96"/>
      <c r="O50" s="96"/>
      <c r="P50" s="96"/>
      <c r="Q50" s="96">
        <f t="shared" si="15"/>
        <v>18</v>
      </c>
      <c r="R50" s="96">
        <f t="shared" si="15"/>
        <v>6</v>
      </c>
      <c r="S50" s="101">
        <v>1</v>
      </c>
      <c r="T50" s="102">
        <v>1</v>
      </c>
      <c r="U50" s="103">
        <f t="shared" si="1"/>
        <v>2</v>
      </c>
      <c r="V50" s="167"/>
      <c r="W50" s="110">
        <v>1</v>
      </c>
      <c r="X50" s="105">
        <f t="shared" si="2"/>
        <v>1</v>
      </c>
      <c r="Y50" s="166">
        <v>2</v>
      </c>
      <c r="Z50" s="104"/>
      <c r="AA50" s="105">
        <f t="shared" si="3"/>
        <v>2</v>
      </c>
      <c r="AB50" s="106">
        <f t="shared" si="4"/>
        <v>3</v>
      </c>
      <c r="AC50" s="104">
        <f t="shared" si="5"/>
        <v>0</v>
      </c>
      <c r="AD50" s="104">
        <f t="shared" si="16"/>
        <v>1</v>
      </c>
      <c r="AE50" s="104">
        <f t="shared" si="16"/>
        <v>1</v>
      </c>
      <c r="AF50" s="107">
        <f t="shared" si="17"/>
        <v>0</v>
      </c>
      <c r="AG50" s="107">
        <f t="shared" si="17"/>
        <v>100</v>
      </c>
      <c r="AH50" s="107">
        <f t="shared" si="17"/>
        <v>50</v>
      </c>
      <c r="AI50" s="118"/>
      <c r="AJ50" s="109"/>
      <c r="AK50" s="104">
        <f t="shared" si="8"/>
        <v>3</v>
      </c>
      <c r="AL50" s="104">
        <f t="shared" si="9"/>
        <v>1</v>
      </c>
      <c r="AM50" s="107">
        <f t="shared" si="10"/>
        <v>50</v>
      </c>
      <c r="AN50" s="110"/>
      <c r="AO50" s="110"/>
      <c r="AP50" s="111"/>
      <c r="AQ50" s="112"/>
      <c r="AR50" s="113"/>
      <c r="AS50" s="110"/>
      <c r="AT50" s="110"/>
      <c r="AU50" s="98"/>
      <c r="AV50" s="114"/>
      <c r="AW50" s="115"/>
      <c r="AX50" s="116">
        <v>1</v>
      </c>
      <c r="AY50" s="117">
        <v>1</v>
      </c>
      <c r="BB50" s="169">
        <f>+Y50</f>
        <v>2</v>
      </c>
    </row>
    <row r="51" spans="1:54" s="95" customFormat="1" ht="23.1" customHeight="1">
      <c r="A51" s="96">
        <v>45</v>
      </c>
      <c r="B51" s="97" t="s">
        <v>254</v>
      </c>
      <c r="C51" s="98" t="s">
        <v>119</v>
      </c>
      <c r="D51" s="99" t="s">
        <v>663</v>
      </c>
      <c r="E51" s="100" t="s">
        <v>668</v>
      </c>
      <c r="F51" s="99" t="s">
        <v>663</v>
      </c>
      <c r="G51" s="96">
        <v>8</v>
      </c>
      <c r="H51" s="96" t="s">
        <v>666</v>
      </c>
      <c r="I51" s="96">
        <v>188</v>
      </c>
      <c r="J51" s="96">
        <v>7</v>
      </c>
      <c r="K51" s="96">
        <v>573</v>
      </c>
      <c r="L51" s="96">
        <v>16</v>
      </c>
      <c r="M51" s="96"/>
      <c r="N51" s="96"/>
      <c r="O51" s="96"/>
      <c r="P51" s="96"/>
      <c r="Q51" s="96">
        <f t="shared" si="15"/>
        <v>761</v>
      </c>
      <c r="R51" s="96">
        <f t="shared" si="15"/>
        <v>23</v>
      </c>
      <c r="S51" s="101">
        <v>3</v>
      </c>
      <c r="T51" s="102">
        <v>32</v>
      </c>
      <c r="U51" s="103">
        <f t="shared" si="1"/>
        <v>35</v>
      </c>
      <c r="V51" s="166">
        <v>1</v>
      </c>
      <c r="W51" s="104">
        <v>1</v>
      </c>
      <c r="X51" s="105">
        <f t="shared" si="2"/>
        <v>2</v>
      </c>
      <c r="Y51" s="166">
        <v>32</v>
      </c>
      <c r="Z51" s="104"/>
      <c r="AA51" s="105">
        <f t="shared" si="3"/>
        <v>32</v>
      </c>
      <c r="AB51" s="106">
        <f t="shared" si="4"/>
        <v>34</v>
      </c>
      <c r="AC51" s="104">
        <f t="shared" si="5"/>
        <v>-1</v>
      </c>
      <c r="AD51" s="104">
        <f t="shared" si="16"/>
        <v>0</v>
      </c>
      <c r="AE51" s="104">
        <f t="shared" si="16"/>
        <v>-1</v>
      </c>
      <c r="AF51" s="107">
        <f t="shared" si="17"/>
        <v>-33.333333333333329</v>
      </c>
      <c r="AG51" s="107">
        <f t="shared" si="17"/>
        <v>0</v>
      </c>
      <c r="AH51" s="107">
        <f t="shared" si="17"/>
        <v>-2.8571428571428572</v>
      </c>
      <c r="AI51" s="118">
        <v>1</v>
      </c>
      <c r="AJ51" s="109"/>
      <c r="AK51" s="104">
        <f t="shared" si="8"/>
        <v>35</v>
      </c>
      <c r="AL51" s="104">
        <f t="shared" si="9"/>
        <v>0</v>
      </c>
      <c r="AM51" s="107">
        <f t="shared" si="10"/>
        <v>0</v>
      </c>
      <c r="AN51" s="110"/>
      <c r="AO51" s="110"/>
      <c r="AP51" s="111"/>
      <c r="AQ51" s="112">
        <v>1</v>
      </c>
      <c r="AR51" s="113"/>
      <c r="AS51" s="110"/>
      <c r="AT51" s="110">
        <v>2</v>
      </c>
      <c r="AU51" s="98"/>
      <c r="AV51" s="114"/>
      <c r="AW51" s="115">
        <v>1</v>
      </c>
      <c r="AX51" s="116"/>
      <c r="AY51" s="96">
        <v>1</v>
      </c>
      <c r="AZ51" s="95">
        <v>1</v>
      </c>
      <c r="BB51" s="169">
        <f>+V51+Y51</f>
        <v>33</v>
      </c>
    </row>
    <row r="52" spans="1:54" s="95" customFormat="1" ht="23.1" customHeight="1">
      <c r="A52" s="96">
        <v>46</v>
      </c>
      <c r="B52" s="97" t="s">
        <v>312</v>
      </c>
      <c r="C52" s="98" t="s">
        <v>119</v>
      </c>
      <c r="D52" s="99" t="s">
        <v>663</v>
      </c>
      <c r="E52" s="100" t="s">
        <v>662</v>
      </c>
      <c r="F52" s="99" t="s">
        <v>663</v>
      </c>
      <c r="G52" s="96">
        <v>18</v>
      </c>
      <c r="H52" s="96" t="s">
        <v>666</v>
      </c>
      <c r="I52" s="96">
        <v>34</v>
      </c>
      <c r="J52" s="96">
        <v>3</v>
      </c>
      <c r="K52" s="96">
        <v>33</v>
      </c>
      <c r="L52" s="96">
        <v>6</v>
      </c>
      <c r="M52" s="96"/>
      <c r="N52" s="96"/>
      <c r="O52" s="96"/>
      <c r="P52" s="96"/>
      <c r="Q52" s="96">
        <f t="shared" si="15"/>
        <v>67</v>
      </c>
      <c r="R52" s="96">
        <f t="shared" si="15"/>
        <v>9</v>
      </c>
      <c r="S52" s="101">
        <v>1</v>
      </c>
      <c r="T52" s="102">
        <v>4</v>
      </c>
      <c r="U52" s="103">
        <f t="shared" si="1"/>
        <v>5</v>
      </c>
      <c r="V52" s="167"/>
      <c r="W52" s="110">
        <v>1</v>
      </c>
      <c r="X52" s="105">
        <f t="shared" si="2"/>
        <v>1</v>
      </c>
      <c r="Y52" s="166">
        <v>3</v>
      </c>
      <c r="Z52" s="104"/>
      <c r="AA52" s="105">
        <f t="shared" si="3"/>
        <v>3</v>
      </c>
      <c r="AB52" s="106">
        <f t="shared" si="4"/>
        <v>4</v>
      </c>
      <c r="AC52" s="104">
        <f t="shared" si="5"/>
        <v>0</v>
      </c>
      <c r="AD52" s="104">
        <f t="shared" si="16"/>
        <v>-1</v>
      </c>
      <c r="AE52" s="104">
        <f t="shared" si="16"/>
        <v>-1</v>
      </c>
      <c r="AF52" s="107">
        <f t="shared" si="17"/>
        <v>0</v>
      </c>
      <c r="AG52" s="107">
        <f t="shared" si="17"/>
        <v>-25</v>
      </c>
      <c r="AH52" s="107">
        <f t="shared" si="17"/>
        <v>-20</v>
      </c>
      <c r="AI52" s="118">
        <v>1</v>
      </c>
      <c r="AJ52" s="109">
        <v>1</v>
      </c>
      <c r="AK52" s="104">
        <f t="shared" si="8"/>
        <v>6</v>
      </c>
      <c r="AL52" s="104">
        <f t="shared" si="9"/>
        <v>1</v>
      </c>
      <c r="AM52" s="107">
        <f t="shared" si="10"/>
        <v>20</v>
      </c>
      <c r="AN52" s="110"/>
      <c r="AO52" s="110"/>
      <c r="AP52" s="111"/>
      <c r="AQ52" s="112"/>
      <c r="AR52" s="113"/>
      <c r="AS52" s="110">
        <v>1</v>
      </c>
      <c r="AT52" s="110"/>
      <c r="AU52" s="98"/>
      <c r="AV52" s="114"/>
      <c r="AW52" s="115"/>
      <c r="AX52" s="116">
        <v>1</v>
      </c>
      <c r="AY52" s="117">
        <v>1</v>
      </c>
      <c r="BB52" s="169">
        <f>+Y52</f>
        <v>3</v>
      </c>
    </row>
    <row r="53" spans="1:54" s="95" customFormat="1" ht="23.1" customHeight="1">
      <c r="A53" s="96">
        <v>47</v>
      </c>
      <c r="B53" s="97" t="s">
        <v>260</v>
      </c>
      <c r="C53" s="98" t="s">
        <v>119</v>
      </c>
      <c r="D53" s="99" t="s">
        <v>661</v>
      </c>
      <c r="E53" s="100" t="s">
        <v>668</v>
      </c>
      <c r="F53" s="99" t="s">
        <v>663</v>
      </c>
      <c r="G53" s="96">
        <v>6</v>
      </c>
      <c r="H53" s="96" t="s">
        <v>664</v>
      </c>
      <c r="I53" s="96">
        <v>147</v>
      </c>
      <c r="J53" s="96">
        <v>5</v>
      </c>
      <c r="K53" s="96">
        <v>540</v>
      </c>
      <c r="L53" s="96">
        <v>15</v>
      </c>
      <c r="M53" s="96">
        <v>222</v>
      </c>
      <c r="N53" s="96">
        <v>7</v>
      </c>
      <c r="O53" s="96"/>
      <c r="P53" s="96"/>
      <c r="Q53" s="96">
        <f t="shared" si="15"/>
        <v>909</v>
      </c>
      <c r="R53" s="96">
        <f t="shared" si="15"/>
        <v>27</v>
      </c>
      <c r="S53" s="101">
        <v>3</v>
      </c>
      <c r="T53" s="102">
        <v>43</v>
      </c>
      <c r="U53" s="103">
        <f t="shared" si="1"/>
        <v>46</v>
      </c>
      <c r="V53" s="166"/>
      <c r="W53" s="104">
        <v>3</v>
      </c>
      <c r="X53" s="105">
        <f t="shared" si="2"/>
        <v>3</v>
      </c>
      <c r="Y53" s="166">
        <v>41</v>
      </c>
      <c r="Z53" s="104">
        <v>2</v>
      </c>
      <c r="AA53" s="105">
        <f t="shared" si="3"/>
        <v>43</v>
      </c>
      <c r="AB53" s="106">
        <f t="shared" si="4"/>
        <v>46</v>
      </c>
      <c r="AC53" s="104">
        <f t="shared" si="5"/>
        <v>0</v>
      </c>
      <c r="AD53" s="104">
        <f t="shared" si="16"/>
        <v>0</v>
      </c>
      <c r="AE53" s="104">
        <f t="shared" si="16"/>
        <v>0</v>
      </c>
      <c r="AF53" s="107">
        <f t="shared" si="17"/>
        <v>0</v>
      </c>
      <c r="AG53" s="107">
        <f t="shared" si="17"/>
        <v>0</v>
      </c>
      <c r="AH53" s="107">
        <f t="shared" si="17"/>
        <v>0</v>
      </c>
      <c r="AI53" s="118">
        <v>1</v>
      </c>
      <c r="AJ53" s="109"/>
      <c r="AK53" s="104">
        <f t="shared" si="8"/>
        <v>47</v>
      </c>
      <c r="AL53" s="104">
        <f t="shared" si="9"/>
        <v>1</v>
      </c>
      <c r="AM53" s="107">
        <f t="shared" si="10"/>
        <v>2.1739130434782608</v>
      </c>
      <c r="AN53" s="110"/>
      <c r="AO53" s="110"/>
      <c r="AP53" s="111"/>
      <c r="AQ53" s="112">
        <v>2</v>
      </c>
      <c r="AR53" s="113"/>
      <c r="AS53" s="110">
        <v>1</v>
      </c>
      <c r="AT53" s="110">
        <v>2</v>
      </c>
      <c r="AU53" s="98"/>
      <c r="AV53" s="114">
        <v>1</v>
      </c>
      <c r="AW53" s="115"/>
      <c r="AX53" s="116"/>
      <c r="AY53" s="96">
        <v>1</v>
      </c>
      <c r="BB53" s="169">
        <f>+Y53</f>
        <v>41</v>
      </c>
    </row>
    <row r="54" spans="1:54" s="95" customFormat="1" ht="23.1" customHeight="1">
      <c r="A54" s="96">
        <v>48</v>
      </c>
      <c r="B54" s="97" t="s">
        <v>318</v>
      </c>
      <c r="C54" s="98" t="s">
        <v>119</v>
      </c>
      <c r="D54" s="99" t="s">
        <v>663</v>
      </c>
      <c r="E54" s="100" t="s">
        <v>662</v>
      </c>
      <c r="F54" s="99" t="s">
        <v>663</v>
      </c>
      <c r="G54" s="96">
        <v>19</v>
      </c>
      <c r="H54" s="96" t="s">
        <v>666</v>
      </c>
      <c r="I54" s="96">
        <v>30</v>
      </c>
      <c r="J54" s="96">
        <v>2</v>
      </c>
      <c r="K54" s="96">
        <v>95</v>
      </c>
      <c r="L54" s="96">
        <v>6</v>
      </c>
      <c r="M54" s="96"/>
      <c r="N54" s="96"/>
      <c r="O54" s="96"/>
      <c r="P54" s="96"/>
      <c r="Q54" s="96">
        <f t="shared" si="15"/>
        <v>125</v>
      </c>
      <c r="R54" s="96">
        <f t="shared" si="15"/>
        <v>8</v>
      </c>
      <c r="S54" s="101">
        <v>1</v>
      </c>
      <c r="T54" s="102">
        <v>9</v>
      </c>
      <c r="U54" s="103">
        <f t="shared" si="1"/>
        <v>10</v>
      </c>
      <c r="V54" s="167">
        <v>1</v>
      </c>
      <c r="W54" s="110"/>
      <c r="X54" s="105">
        <f t="shared" si="2"/>
        <v>1</v>
      </c>
      <c r="Y54" s="166">
        <v>6</v>
      </c>
      <c r="Z54" s="104">
        <v>3</v>
      </c>
      <c r="AA54" s="105">
        <f t="shared" si="3"/>
        <v>9</v>
      </c>
      <c r="AB54" s="106">
        <f t="shared" si="4"/>
        <v>10</v>
      </c>
      <c r="AC54" s="104">
        <f t="shared" si="5"/>
        <v>0</v>
      </c>
      <c r="AD54" s="104">
        <f t="shared" si="16"/>
        <v>0</v>
      </c>
      <c r="AE54" s="104">
        <f t="shared" si="16"/>
        <v>0</v>
      </c>
      <c r="AF54" s="107">
        <f t="shared" si="17"/>
        <v>0</v>
      </c>
      <c r="AG54" s="107">
        <f t="shared" si="17"/>
        <v>0</v>
      </c>
      <c r="AH54" s="107">
        <f t="shared" si="17"/>
        <v>0</v>
      </c>
      <c r="AI54" s="118"/>
      <c r="AJ54" s="109">
        <v>1</v>
      </c>
      <c r="AK54" s="104">
        <f t="shared" si="8"/>
        <v>11</v>
      </c>
      <c r="AL54" s="104">
        <f t="shared" si="9"/>
        <v>1</v>
      </c>
      <c r="AM54" s="107">
        <f t="shared" si="10"/>
        <v>10</v>
      </c>
      <c r="AN54" s="110"/>
      <c r="AO54" s="110"/>
      <c r="AP54" s="111"/>
      <c r="AQ54" s="112"/>
      <c r="AR54" s="113"/>
      <c r="AS54" s="110"/>
      <c r="AT54" s="110"/>
      <c r="AU54" s="98"/>
      <c r="AV54" s="114">
        <v>1</v>
      </c>
      <c r="AW54" s="115"/>
      <c r="AX54" s="116"/>
      <c r="AY54" s="117">
        <v>1</v>
      </c>
      <c r="BB54" s="169">
        <f>+V54+Y54</f>
        <v>7</v>
      </c>
    </row>
    <row r="55" spans="1:54" s="95" customFormat="1" ht="23.1" customHeight="1">
      <c r="A55" s="96">
        <v>49</v>
      </c>
      <c r="B55" s="97" t="s">
        <v>341</v>
      </c>
      <c r="C55" s="98" t="s">
        <v>119</v>
      </c>
      <c r="D55" s="99" t="s">
        <v>663</v>
      </c>
      <c r="E55" s="100" t="s">
        <v>662</v>
      </c>
      <c r="F55" s="99" t="s">
        <v>663</v>
      </c>
      <c r="G55" s="96">
        <v>25</v>
      </c>
      <c r="H55" s="96" t="s">
        <v>666</v>
      </c>
      <c r="I55" s="96">
        <v>5</v>
      </c>
      <c r="J55" s="96">
        <v>2</v>
      </c>
      <c r="K55" s="96">
        <v>42</v>
      </c>
      <c r="L55" s="96">
        <v>6</v>
      </c>
      <c r="M55" s="96"/>
      <c r="N55" s="96"/>
      <c r="O55" s="96"/>
      <c r="P55" s="96"/>
      <c r="Q55" s="96">
        <f t="shared" si="15"/>
        <v>47</v>
      </c>
      <c r="R55" s="96">
        <f t="shared" si="15"/>
        <v>8</v>
      </c>
      <c r="S55" s="101">
        <v>1</v>
      </c>
      <c r="T55" s="102">
        <v>3</v>
      </c>
      <c r="U55" s="103">
        <f t="shared" si="1"/>
        <v>4</v>
      </c>
      <c r="V55" s="166">
        <v>1</v>
      </c>
      <c r="W55" s="104"/>
      <c r="X55" s="105">
        <f t="shared" si="2"/>
        <v>1</v>
      </c>
      <c r="Y55" s="166">
        <v>3</v>
      </c>
      <c r="Z55" s="104"/>
      <c r="AA55" s="105">
        <f t="shared" si="3"/>
        <v>3</v>
      </c>
      <c r="AB55" s="106">
        <f t="shared" si="4"/>
        <v>4</v>
      </c>
      <c r="AC55" s="104">
        <f t="shared" si="5"/>
        <v>0</v>
      </c>
      <c r="AD55" s="104">
        <f t="shared" si="16"/>
        <v>0</v>
      </c>
      <c r="AE55" s="104">
        <f t="shared" si="16"/>
        <v>0</v>
      </c>
      <c r="AF55" s="107">
        <f t="shared" si="17"/>
        <v>0</v>
      </c>
      <c r="AG55" s="107">
        <f t="shared" si="17"/>
        <v>0</v>
      </c>
      <c r="AH55" s="107">
        <f t="shared" si="17"/>
        <v>0</v>
      </c>
      <c r="AI55" s="118"/>
      <c r="AJ55" s="109">
        <v>1</v>
      </c>
      <c r="AK55" s="104">
        <f t="shared" si="8"/>
        <v>5</v>
      </c>
      <c r="AL55" s="104">
        <f t="shared" si="9"/>
        <v>1</v>
      </c>
      <c r="AM55" s="107">
        <f t="shared" si="10"/>
        <v>25</v>
      </c>
      <c r="AN55" s="110"/>
      <c r="AO55" s="110"/>
      <c r="AP55" s="111"/>
      <c r="AQ55" s="112"/>
      <c r="AR55" s="113"/>
      <c r="AS55" s="110"/>
      <c r="AT55" s="110"/>
      <c r="AU55" s="98"/>
      <c r="AV55" s="114">
        <v>1</v>
      </c>
      <c r="AW55" s="115"/>
      <c r="AX55" s="116"/>
      <c r="AY55" s="117">
        <v>1</v>
      </c>
      <c r="BB55" s="169">
        <f>+V55+Y55</f>
        <v>4</v>
      </c>
    </row>
    <row r="56" spans="1:54" s="95" customFormat="1" ht="23.1" customHeight="1">
      <c r="A56" s="96">
        <v>50</v>
      </c>
      <c r="B56" s="97" t="s">
        <v>352</v>
      </c>
      <c r="C56" s="98" t="s">
        <v>119</v>
      </c>
      <c r="D56" s="99" t="s">
        <v>663</v>
      </c>
      <c r="E56" s="100" t="s">
        <v>662</v>
      </c>
      <c r="F56" s="99" t="s">
        <v>663</v>
      </c>
      <c r="G56" s="96">
        <v>21</v>
      </c>
      <c r="H56" s="96" t="s">
        <v>666</v>
      </c>
      <c r="I56" s="96">
        <v>47</v>
      </c>
      <c r="J56" s="96">
        <v>2</v>
      </c>
      <c r="K56" s="96">
        <v>117</v>
      </c>
      <c r="L56" s="96">
        <v>6</v>
      </c>
      <c r="M56" s="96"/>
      <c r="N56" s="96"/>
      <c r="O56" s="96"/>
      <c r="P56" s="96"/>
      <c r="Q56" s="96">
        <f t="shared" si="15"/>
        <v>164</v>
      </c>
      <c r="R56" s="96">
        <f t="shared" si="15"/>
        <v>8</v>
      </c>
      <c r="S56" s="101">
        <v>1</v>
      </c>
      <c r="T56" s="102">
        <v>9</v>
      </c>
      <c r="U56" s="103">
        <f t="shared" si="1"/>
        <v>10</v>
      </c>
      <c r="V56" s="167">
        <v>1</v>
      </c>
      <c r="W56" s="110"/>
      <c r="X56" s="105">
        <f t="shared" si="2"/>
        <v>1</v>
      </c>
      <c r="Y56" s="166">
        <v>8</v>
      </c>
      <c r="Z56" s="104">
        <v>1</v>
      </c>
      <c r="AA56" s="105">
        <f t="shared" si="3"/>
        <v>9</v>
      </c>
      <c r="AB56" s="106">
        <f t="shared" si="4"/>
        <v>10</v>
      </c>
      <c r="AC56" s="104">
        <f t="shared" si="5"/>
        <v>0</v>
      </c>
      <c r="AD56" s="104">
        <f t="shared" si="16"/>
        <v>0</v>
      </c>
      <c r="AE56" s="104">
        <f t="shared" si="16"/>
        <v>0</v>
      </c>
      <c r="AF56" s="107">
        <f t="shared" si="17"/>
        <v>0</v>
      </c>
      <c r="AG56" s="107">
        <f t="shared" si="17"/>
        <v>0</v>
      </c>
      <c r="AH56" s="107">
        <f t="shared" si="17"/>
        <v>0</v>
      </c>
      <c r="AI56" s="118"/>
      <c r="AJ56" s="109">
        <v>1</v>
      </c>
      <c r="AK56" s="104">
        <f t="shared" si="8"/>
        <v>11</v>
      </c>
      <c r="AL56" s="104">
        <f t="shared" si="9"/>
        <v>1</v>
      </c>
      <c r="AM56" s="107">
        <f t="shared" si="10"/>
        <v>10</v>
      </c>
      <c r="AN56" s="110"/>
      <c r="AO56" s="110"/>
      <c r="AP56" s="111"/>
      <c r="AQ56" s="112">
        <v>1</v>
      </c>
      <c r="AR56" s="113"/>
      <c r="AS56" s="110"/>
      <c r="AT56" s="110">
        <v>1</v>
      </c>
      <c r="AU56" s="98"/>
      <c r="AV56" s="114"/>
      <c r="AW56" s="115">
        <v>1</v>
      </c>
      <c r="AX56" s="116"/>
      <c r="AY56" s="117">
        <v>1</v>
      </c>
      <c r="BB56" s="169">
        <f>+V56+Y56</f>
        <v>9</v>
      </c>
    </row>
    <row r="57" spans="1:54" s="95" customFormat="1" ht="23.1" customHeight="1">
      <c r="A57" s="96">
        <v>51</v>
      </c>
      <c r="B57" s="97" t="s">
        <v>357</v>
      </c>
      <c r="C57" s="98" t="s">
        <v>119</v>
      </c>
      <c r="D57" s="99" t="s">
        <v>663</v>
      </c>
      <c r="E57" s="100" t="s">
        <v>662</v>
      </c>
      <c r="F57" s="99" t="s">
        <v>663</v>
      </c>
      <c r="G57" s="96">
        <v>20</v>
      </c>
      <c r="H57" s="96" t="s">
        <v>666</v>
      </c>
      <c r="I57" s="96">
        <v>22</v>
      </c>
      <c r="J57" s="96">
        <v>3</v>
      </c>
      <c r="K57" s="96">
        <v>36</v>
      </c>
      <c r="L57" s="96">
        <v>6</v>
      </c>
      <c r="M57" s="96"/>
      <c r="N57" s="96"/>
      <c r="O57" s="96"/>
      <c r="P57" s="96"/>
      <c r="Q57" s="96">
        <f t="shared" si="15"/>
        <v>58</v>
      </c>
      <c r="R57" s="96">
        <f t="shared" si="15"/>
        <v>9</v>
      </c>
      <c r="S57" s="101">
        <v>1</v>
      </c>
      <c r="T57" s="102">
        <v>3</v>
      </c>
      <c r="U57" s="103">
        <f t="shared" si="1"/>
        <v>4</v>
      </c>
      <c r="V57" s="166">
        <v>1</v>
      </c>
      <c r="W57" s="104"/>
      <c r="X57" s="105">
        <f t="shared" si="2"/>
        <v>1</v>
      </c>
      <c r="Y57" s="166">
        <v>3</v>
      </c>
      <c r="Z57" s="104"/>
      <c r="AA57" s="105">
        <f t="shared" si="3"/>
        <v>3</v>
      </c>
      <c r="AB57" s="106">
        <f t="shared" si="4"/>
        <v>4</v>
      </c>
      <c r="AC57" s="104">
        <f t="shared" si="5"/>
        <v>0</v>
      </c>
      <c r="AD57" s="104">
        <f t="shared" si="16"/>
        <v>0</v>
      </c>
      <c r="AE57" s="104">
        <f t="shared" si="16"/>
        <v>0</v>
      </c>
      <c r="AF57" s="107">
        <f t="shared" si="17"/>
        <v>0</v>
      </c>
      <c r="AG57" s="107">
        <f t="shared" si="17"/>
        <v>0</v>
      </c>
      <c r="AH57" s="107">
        <f t="shared" si="17"/>
        <v>0</v>
      </c>
      <c r="AI57" s="118"/>
      <c r="AJ57" s="109">
        <v>1</v>
      </c>
      <c r="AK57" s="104">
        <f t="shared" si="8"/>
        <v>5</v>
      </c>
      <c r="AL57" s="104">
        <f t="shared" si="9"/>
        <v>1</v>
      </c>
      <c r="AM57" s="107">
        <f t="shared" si="10"/>
        <v>25</v>
      </c>
      <c r="AN57" s="110"/>
      <c r="AO57" s="110"/>
      <c r="AP57" s="111"/>
      <c r="AQ57" s="112"/>
      <c r="AR57" s="113"/>
      <c r="AS57" s="110"/>
      <c r="AT57" s="110">
        <v>1</v>
      </c>
      <c r="AU57" s="98"/>
      <c r="AV57" s="114"/>
      <c r="AW57" s="115"/>
      <c r="AX57" s="116">
        <v>1</v>
      </c>
      <c r="AY57" s="117">
        <v>1</v>
      </c>
      <c r="BB57" s="169">
        <f>+V57+Y57</f>
        <v>4</v>
      </c>
    </row>
    <row r="58" spans="1:54" s="95" customFormat="1" ht="23.1" customHeight="1">
      <c r="A58" s="96">
        <v>52</v>
      </c>
      <c r="B58" s="97" t="s">
        <v>347</v>
      </c>
      <c r="C58" s="98" t="s">
        <v>119</v>
      </c>
      <c r="D58" s="99" t="s">
        <v>663</v>
      </c>
      <c r="E58" s="100" t="s">
        <v>662</v>
      </c>
      <c r="F58" s="99" t="s">
        <v>663</v>
      </c>
      <c r="G58" s="96">
        <v>25</v>
      </c>
      <c r="H58" s="96" t="s">
        <v>666</v>
      </c>
      <c r="I58" s="96">
        <v>8</v>
      </c>
      <c r="J58" s="96">
        <v>2</v>
      </c>
      <c r="K58" s="96">
        <v>16</v>
      </c>
      <c r="L58" s="96">
        <v>5</v>
      </c>
      <c r="M58" s="96"/>
      <c r="N58" s="96"/>
      <c r="O58" s="96"/>
      <c r="P58" s="96"/>
      <c r="Q58" s="96">
        <f t="shared" si="15"/>
        <v>24</v>
      </c>
      <c r="R58" s="96">
        <f t="shared" si="15"/>
        <v>7</v>
      </c>
      <c r="S58" s="101">
        <v>1</v>
      </c>
      <c r="T58" s="102">
        <v>2</v>
      </c>
      <c r="U58" s="103">
        <f t="shared" si="1"/>
        <v>3</v>
      </c>
      <c r="V58" s="167"/>
      <c r="W58" s="110">
        <v>1</v>
      </c>
      <c r="X58" s="105">
        <f t="shared" si="2"/>
        <v>1</v>
      </c>
      <c r="Y58" s="166">
        <v>1</v>
      </c>
      <c r="Z58" s="104">
        <v>1</v>
      </c>
      <c r="AA58" s="105">
        <f t="shared" si="3"/>
        <v>2</v>
      </c>
      <c r="AB58" s="106">
        <f t="shared" si="4"/>
        <v>3</v>
      </c>
      <c r="AC58" s="104">
        <f t="shared" si="5"/>
        <v>0</v>
      </c>
      <c r="AD58" s="104">
        <f t="shared" si="16"/>
        <v>0</v>
      </c>
      <c r="AE58" s="104">
        <f t="shared" si="16"/>
        <v>0</v>
      </c>
      <c r="AF58" s="107">
        <f t="shared" si="17"/>
        <v>0</v>
      </c>
      <c r="AG58" s="107">
        <f t="shared" si="17"/>
        <v>0</v>
      </c>
      <c r="AH58" s="107">
        <f t="shared" si="17"/>
        <v>0</v>
      </c>
      <c r="AI58" s="118">
        <v>1</v>
      </c>
      <c r="AJ58" s="109"/>
      <c r="AK58" s="104">
        <f t="shared" si="8"/>
        <v>4</v>
      </c>
      <c r="AL58" s="104">
        <f t="shared" si="9"/>
        <v>1</v>
      </c>
      <c r="AM58" s="107">
        <f t="shared" si="10"/>
        <v>33.333333333333329</v>
      </c>
      <c r="AN58" s="110"/>
      <c r="AO58" s="110"/>
      <c r="AP58" s="111"/>
      <c r="AQ58" s="112"/>
      <c r="AR58" s="113"/>
      <c r="AS58" s="110"/>
      <c r="AT58" s="110">
        <v>1</v>
      </c>
      <c r="AU58" s="98"/>
      <c r="AV58" s="114"/>
      <c r="AW58" s="115"/>
      <c r="AX58" s="116">
        <v>1</v>
      </c>
      <c r="AY58" s="117">
        <v>1</v>
      </c>
      <c r="BB58" s="169">
        <f>+Y58</f>
        <v>1</v>
      </c>
    </row>
    <row r="59" spans="1:54" s="95" customFormat="1" ht="23.1" customHeight="1">
      <c r="A59" s="96">
        <v>53</v>
      </c>
      <c r="B59" s="97" t="s">
        <v>138</v>
      </c>
      <c r="C59" s="98" t="s">
        <v>119</v>
      </c>
      <c r="D59" s="99" t="s">
        <v>663</v>
      </c>
      <c r="E59" s="100" t="s">
        <v>668</v>
      </c>
      <c r="F59" s="99" t="s">
        <v>663</v>
      </c>
      <c r="G59" s="96">
        <v>17</v>
      </c>
      <c r="H59" s="96" t="s">
        <v>666</v>
      </c>
      <c r="I59" s="96">
        <v>128</v>
      </c>
      <c r="J59" s="96">
        <v>5</v>
      </c>
      <c r="K59" s="96">
        <v>413</v>
      </c>
      <c r="L59" s="96">
        <v>12</v>
      </c>
      <c r="M59" s="96"/>
      <c r="N59" s="96"/>
      <c r="O59" s="96"/>
      <c r="P59" s="96"/>
      <c r="Q59" s="96">
        <f t="shared" si="15"/>
        <v>541</v>
      </c>
      <c r="R59" s="96">
        <f t="shared" si="15"/>
        <v>17</v>
      </c>
      <c r="S59" s="101">
        <v>2</v>
      </c>
      <c r="T59" s="102">
        <v>23</v>
      </c>
      <c r="U59" s="103">
        <f t="shared" si="1"/>
        <v>25</v>
      </c>
      <c r="V59" s="166">
        <v>1</v>
      </c>
      <c r="W59" s="104">
        <v>1</v>
      </c>
      <c r="X59" s="105">
        <f t="shared" si="2"/>
        <v>2</v>
      </c>
      <c r="Y59" s="166">
        <v>23</v>
      </c>
      <c r="Z59" s="104"/>
      <c r="AA59" s="105">
        <f t="shared" si="3"/>
        <v>23</v>
      </c>
      <c r="AB59" s="106">
        <f t="shared" si="4"/>
        <v>25</v>
      </c>
      <c r="AC59" s="104">
        <f t="shared" si="5"/>
        <v>0</v>
      </c>
      <c r="AD59" s="104">
        <f t="shared" si="16"/>
        <v>0</v>
      </c>
      <c r="AE59" s="104">
        <f t="shared" si="16"/>
        <v>0</v>
      </c>
      <c r="AF59" s="107">
        <f t="shared" si="17"/>
        <v>0</v>
      </c>
      <c r="AG59" s="107">
        <f t="shared" si="17"/>
        <v>0</v>
      </c>
      <c r="AH59" s="107">
        <f t="shared" si="17"/>
        <v>0</v>
      </c>
      <c r="AI59" s="118">
        <v>1</v>
      </c>
      <c r="AJ59" s="109"/>
      <c r="AK59" s="104">
        <f t="shared" si="8"/>
        <v>26</v>
      </c>
      <c r="AL59" s="104">
        <f t="shared" si="9"/>
        <v>1</v>
      </c>
      <c r="AM59" s="107">
        <f t="shared" si="10"/>
        <v>4</v>
      </c>
      <c r="AN59" s="110"/>
      <c r="AO59" s="110"/>
      <c r="AP59" s="111"/>
      <c r="AQ59" s="112">
        <v>1</v>
      </c>
      <c r="AR59" s="113"/>
      <c r="AS59" s="110"/>
      <c r="AT59" s="110">
        <v>1</v>
      </c>
      <c r="AU59" s="98"/>
      <c r="AV59" s="114">
        <v>1</v>
      </c>
      <c r="AW59" s="115"/>
      <c r="AX59" s="116"/>
      <c r="AY59" s="96">
        <v>1</v>
      </c>
      <c r="BB59" s="169">
        <f>+V59+Y59</f>
        <v>24</v>
      </c>
    </row>
    <row r="60" spans="1:54" s="95" customFormat="1" ht="23.1" customHeight="1">
      <c r="A60" s="96">
        <v>54</v>
      </c>
      <c r="B60" s="97" t="s">
        <v>285</v>
      </c>
      <c r="C60" s="98" t="s">
        <v>119</v>
      </c>
      <c r="D60" s="99" t="s">
        <v>663</v>
      </c>
      <c r="E60" s="100" t="s">
        <v>662</v>
      </c>
      <c r="F60" s="99" t="s">
        <v>663</v>
      </c>
      <c r="G60" s="96">
        <v>49</v>
      </c>
      <c r="H60" s="96" t="s">
        <v>666</v>
      </c>
      <c r="I60" s="96">
        <v>15</v>
      </c>
      <c r="J60" s="96">
        <v>3</v>
      </c>
      <c r="K60" s="96">
        <v>69</v>
      </c>
      <c r="L60" s="96">
        <v>6</v>
      </c>
      <c r="M60" s="96"/>
      <c r="N60" s="96"/>
      <c r="O60" s="96"/>
      <c r="P60" s="96"/>
      <c r="Q60" s="96">
        <f t="shared" si="15"/>
        <v>84</v>
      </c>
      <c r="R60" s="96">
        <f t="shared" si="15"/>
        <v>9</v>
      </c>
      <c r="S60" s="101">
        <v>1</v>
      </c>
      <c r="T60" s="102">
        <v>5</v>
      </c>
      <c r="U60" s="103">
        <f t="shared" si="1"/>
        <v>6</v>
      </c>
      <c r="V60" s="167">
        <v>1</v>
      </c>
      <c r="W60" s="110"/>
      <c r="X60" s="105">
        <f t="shared" si="2"/>
        <v>1</v>
      </c>
      <c r="Y60" s="166">
        <v>4</v>
      </c>
      <c r="Z60" s="104">
        <v>1</v>
      </c>
      <c r="AA60" s="105">
        <f t="shared" si="3"/>
        <v>5</v>
      </c>
      <c r="AB60" s="106">
        <f t="shared" si="4"/>
        <v>6</v>
      </c>
      <c r="AC60" s="104">
        <f t="shared" si="5"/>
        <v>0</v>
      </c>
      <c r="AD60" s="104">
        <f t="shared" si="16"/>
        <v>0</v>
      </c>
      <c r="AE60" s="104">
        <f t="shared" si="16"/>
        <v>0</v>
      </c>
      <c r="AF60" s="107">
        <f t="shared" si="17"/>
        <v>0</v>
      </c>
      <c r="AG60" s="107">
        <f t="shared" si="17"/>
        <v>0</v>
      </c>
      <c r="AH60" s="107">
        <f t="shared" si="17"/>
        <v>0</v>
      </c>
      <c r="AI60" s="118"/>
      <c r="AJ60" s="109"/>
      <c r="AK60" s="104">
        <f t="shared" si="8"/>
        <v>6</v>
      </c>
      <c r="AL60" s="104">
        <f t="shared" si="9"/>
        <v>0</v>
      </c>
      <c r="AM60" s="107">
        <f t="shared" si="10"/>
        <v>0</v>
      </c>
      <c r="AN60" s="110"/>
      <c r="AO60" s="110"/>
      <c r="AP60" s="111">
        <v>1</v>
      </c>
      <c r="AQ60" s="112"/>
      <c r="AR60" s="113"/>
      <c r="AS60" s="110"/>
      <c r="AT60" s="110">
        <v>1</v>
      </c>
      <c r="AU60" s="98"/>
      <c r="AV60" s="114"/>
      <c r="AW60" s="115"/>
      <c r="AX60" s="116"/>
      <c r="AY60" s="117">
        <v>1</v>
      </c>
      <c r="BB60" s="169">
        <f>+V60+Y60</f>
        <v>5</v>
      </c>
    </row>
    <row r="61" spans="1:54" s="95" customFormat="1" ht="23.1" customHeight="1">
      <c r="A61" s="96">
        <v>55</v>
      </c>
      <c r="B61" s="97" t="s">
        <v>669</v>
      </c>
      <c r="C61" s="98" t="s">
        <v>119</v>
      </c>
      <c r="D61" s="99" t="s">
        <v>661</v>
      </c>
      <c r="E61" s="100" t="s">
        <v>662</v>
      </c>
      <c r="F61" s="99" t="s">
        <v>663</v>
      </c>
      <c r="G61" s="96">
        <v>30</v>
      </c>
      <c r="H61" s="96" t="s">
        <v>664</v>
      </c>
      <c r="I61" s="96">
        <v>109</v>
      </c>
      <c r="J61" s="96">
        <v>4</v>
      </c>
      <c r="K61" s="96">
        <v>222</v>
      </c>
      <c r="L61" s="96">
        <v>6</v>
      </c>
      <c r="M61" s="96">
        <v>100</v>
      </c>
      <c r="N61" s="96">
        <v>3</v>
      </c>
      <c r="O61" s="96"/>
      <c r="P61" s="96"/>
      <c r="Q61" s="96">
        <f t="shared" si="15"/>
        <v>431</v>
      </c>
      <c r="R61" s="96">
        <f t="shared" si="15"/>
        <v>13</v>
      </c>
      <c r="S61" s="101">
        <v>2</v>
      </c>
      <c r="T61" s="102">
        <v>20</v>
      </c>
      <c r="U61" s="103">
        <f t="shared" si="1"/>
        <v>22</v>
      </c>
      <c r="V61" s="166">
        <v>1</v>
      </c>
      <c r="W61" s="104"/>
      <c r="X61" s="105">
        <f t="shared" si="2"/>
        <v>1</v>
      </c>
      <c r="Y61" s="166">
        <v>20</v>
      </c>
      <c r="Z61" s="104"/>
      <c r="AA61" s="105">
        <f t="shared" si="3"/>
        <v>20</v>
      </c>
      <c r="AB61" s="106">
        <f t="shared" si="4"/>
        <v>21</v>
      </c>
      <c r="AC61" s="104">
        <f t="shared" si="5"/>
        <v>-1</v>
      </c>
      <c r="AD61" s="104">
        <f t="shared" si="16"/>
        <v>0</v>
      </c>
      <c r="AE61" s="104">
        <f t="shared" si="16"/>
        <v>-1</v>
      </c>
      <c r="AF61" s="107">
        <f t="shared" si="17"/>
        <v>-50</v>
      </c>
      <c r="AG61" s="107">
        <f t="shared" si="17"/>
        <v>0</v>
      </c>
      <c r="AH61" s="107">
        <f t="shared" si="17"/>
        <v>-4.5454545454545459</v>
      </c>
      <c r="AI61" s="118">
        <v>1</v>
      </c>
      <c r="AJ61" s="109"/>
      <c r="AK61" s="104">
        <f t="shared" si="8"/>
        <v>22</v>
      </c>
      <c r="AL61" s="104">
        <f t="shared" si="9"/>
        <v>0</v>
      </c>
      <c r="AM61" s="107">
        <f t="shared" si="10"/>
        <v>0</v>
      </c>
      <c r="AN61" s="110"/>
      <c r="AO61" s="110"/>
      <c r="AP61" s="111"/>
      <c r="AQ61" s="112"/>
      <c r="AR61" s="113"/>
      <c r="AS61" s="110"/>
      <c r="AT61" s="110"/>
      <c r="AU61" s="98"/>
      <c r="AV61" s="114"/>
      <c r="AW61" s="115"/>
      <c r="AX61" s="116"/>
      <c r="AY61" s="96">
        <v>1</v>
      </c>
      <c r="BB61" s="169">
        <f>+V61+Y61</f>
        <v>21</v>
      </c>
    </row>
    <row r="62" spans="1:54" s="95" customFormat="1" ht="23.1" customHeight="1">
      <c r="A62" s="96">
        <v>56</v>
      </c>
      <c r="B62" s="97" t="s">
        <v>293</v>
      </c>
      <c r="C62" s="98" t="s">
        <v>119</v>
      </c>
      <c r="D62" s="99" t="s">
        <v>663</v>
      </c>
      <c r="E62" s="100" t="s">
        <v>662</v>
      </c>
      <c r="F62" s="99" t="s">
        <v>663</v>
      </c>
      <c r="G62" s="96">
        <v>34</v>
      </c>
      <c r="H62" s="96" t="s">
        <v>666</v>
      </c>
      <c r="I62" s="96">
        <v>17</v>
      </c>
      <c r="J62" s="96">
        <v>2</v>
      </c>
      <c r="K62" s="96">
        <v>79</v>
      </c>
      <c r="L62" s="96">
        <v>6</v>
      </c>
      <c r="M62" s="96"/>
      <c r="N62" s="96"/>
      <c r="O62" s="96"/>
      <c r="P62" s="96"/>
      <c r="Q62" s="96">
        <f t="shared" si="15"/>
        <v>96</v>
      </c>
      <c r="R62" s="96">
        <f t="shared" si="15"/>
        <v>8</v>
      </c>
      <c r="S62" s="101">
        <v>1</v>
      </c>
      <c r="T62" s="102">
        <v>5</v>
      </c>
      <c r="U62" s="103">
        <f t="shared" si="1"/>
        <v>6</v>
      </c>
      <c r="V62" s="167">
        <v>1</v>
      </c>
      <c r="W62" s="110"/>
      <c r="X62" s="105">
        <f t="shared" si="2"/>
        <v>1</v>
      </c>
      <c r="Y62" s="166">
        <v>4</v>
      </c>
      <c r="Z62" s="104">
        <v>1</v>
      </c>
      <c r="AA62" s="105">
        <f t="shared" si="3"/>
        <v>5</v>
      </c>
      <c r="AB62" s="106">
        <f t="shared" si="4"/>
        <v>6</v>
      </c>
      <c r="AC62" s="104">
        <f t="shared" si="5"/>
        <v>0</v>
      </c>
      <c r="AD62" s="104">
        <f t="shared" si="16"/>
        <v>0</v>
      </c>
      <c r="AE62" s="104">
        <f t="shared" si="16"/>
        <v>0</v>
      </c>
      <c r="AF62" s="107">
        <f t="shared" si="17"/>
        <v>0</v>
      </c>
      <c r="AG62" s="107">
        <f t="shared" si="17"/>
        <v>0</v>
      </c>
      <c r="AH62" s="107">
        <f t="shared" si="17"/>
        <v>0</v>
      </c>
      <c r="AI62" s="118"/>
      <c r="AJ62" s="109">
        <v>1</v>
      </c>
      <c r="AK62" s="104">
        <f t="shared" si="8"/>
        <v>7</v>
      </c>
      <c r="AL62" s="104">
        <f t="shared" si="9"/>
        <v>1</v>
      </c>
      <c r="AM62" s="107">
        <f t="shared" si="10"/>
        <v>16.666666666666664</v>
      </c>
      <c r="AN62" s="110"/>
      <c r="AO62" s="110"/>
      <c r="AP62" s="111"/>
      <c r="AQ62" s="112"/>
      <c r="AR62" s="113"/>
      <c r="AS62" s="110"/>
      <c r="AT62" s="110"/>
      <c r="AU62" s="98"/>
      <c r="AV62" s="114">
        <v>1</v>
      </c>
      <c r="AW62" s="115"/>
      <c r="AX62" s="116"/>
      <c r="AY62" s="117">
        <v>1</v>
      </c>
      <c r="BB62" s="169">
        <f>+V62+Y62</f>
        <v>5</v>
      </c>
    </row>
    <row r="63" spans="1:54" s="95" customFormat="1" ht="23.1" customHeight="1">
      <c r="A63" s="96">
        <v>57</v>
      </c>
      <c r="B63" s="97" t="s">
        <v>297</v>
      </c>
      <c r="C63" s="98" t="s">
        <v>119</v>
      </c>
      <c r="D63" s="99" t="s">
        <v>663</v>
      </c>
      <c r="E63" s="100" t="s">
        <v>662</v>
      </c>
      <c r="F63" s="99" t="s">
        <v>663</v>
      </c>
      <c r="G63" s="96">
        <v>40.5</v>
      </c>
      <c r="H63" s="96" t="s">
        <v>666</v>
      </c>
      <c r="I63" s="96">
        <v>8</v>
      </c>
      <c r="J63" s="96">
        <v>2</v>
      </c>
      <c r="K63" s="96">
        <v>17</v>
      </c>
      <c r="L63" s="96">
        <v>6</v>
      </c>
      <c r="M63" s="96"/>
      <c r="N63" s="96"/>
      <c r="O63" s="96"/>
      <c r="P63" s="96"/>
      <c r="Q63" s="96">
        <f t="shared" si="15"/>
        <v>25</v>
      </c>
      <c r="R63" s="96">
        <f t="shared" si="15"/>
        <v>8</v>
      </c>
      <c r="S63" s="101">
        <v>1</v>
      </c>
      <c r="T63" s="102">
        <v>2</v>
      </c>
      <c r="U63" s="103">
        <f t="shared" si="1"/>
        <v>3</v>
      </c>
      <c r="V63" s="166"/>
      <c r="W63" s="104">
        <v>1</v>
      </c>
      <c r="X63" s="105">
        <f t="shared" si="2"/>
        <v>1</v>
      </c>
      <c r="Y63" s="166">
        <v>2</v>
      </c>
      <c r="Z63" s="104"/>
      <c r="AA63" s="105">
        <f t="shared" si="3"/>
        <v>2</v>
      </c>
      <c r="AB63" s="106">
        <f t="shared" si="4"/>
        <v>3</v>
      </c>
      <c r="AC63" s="104">
        <f t="shared" si="5"/>
        <v>0</v>
      </c>
      <c r="AD63" s="104">
        <f t="shared" si="16"/>
        <v>0</v>
      </c>
      <c r="AE63" s="104">
        <f t="shared" si="16"/>
        <v>0</v>
      </c>
      <c r="AF63" s="107">
        <f t="shared" si="17"/>
        <v>0</v>
      </c>
      <c r="AG63" s="107">
        <f t="shared" si="17"/>
        <v>0</v>
      </c>
      <c r="AH63" s="107">
        <f t="shared" si="17"/>
        <v>0</v>
      </c>
      <c r="AI63" s="118"/>
      <c r="AJ63" s="109"/>
      <c r="AK63" s="104">
        <f t="shared" si="8"/>
        <v>3</v>
      </c>
      <c r="AL63" s="104">
        <f t="shared" si="9"/>
        <v>0</v>
      </c>
      <c r="AM63" s="107">
        <f t="shared" si="10"/>
        <v>0</v>
      </c>
      <c r="AN63" s="110"/>
      <c r="AO63" s="110"/>
      <c r="AP63" s="111"/>
      <c r="AQ63" s="112"/>
      <c r="AR63" s="113"/>
      <c r="AS63" s="110"/>
      <c r="AT63" s="110"/>
      <c r="AU63" s="98"/>
      <c r="AV63" s="114"/>
      <c r="AW63" s="115"/>
      <c r="AX63" s="116">
        <v>1</v>
      </c>
      <c r="AY63" s="117">
        <v>1</v>
      </c>
      <c r="BB63" s="169">
        <f>+Y63</f>
        <v>2</v>
      </c>
    </row>
    <row r="64" spans="1:54" s="95" customFormat="1" ht="23.1" customHeight="1">
      <c r="A64" s="96">
        <v>58</v>
      </c>
      <c r="B64" s="97" t="s">
        <v>265</v>
      </c>
      <c r="C64" s="98" t="s">
        <v>119</v>
      </c>
      <c r="D64" s="99" t="s">
        <v>661</v>
      </c>
      <c r="E64" s="100" t="s">
        <v>662</v>
      </c>
      <c r="F64" s="99" t="s">
        <v>663</v>
      </c>
      <c r="G64" s="96">
        <v>54</v>
      </c>
      <c r="H64" s="96" t="s">
        <v>664</v>
      </c>
      <c r="I64" s="96">
        <v>46</v>
      </c>
      <c r="J64" s="96">
        <v>2</v>
      </c>
      <c r="K64" s="96">
        <v>116</v>
      </c>
      <c r="L64" s="96">
        <v>6</v>
      </c>
      <c r="M64" s="96">
        <v>21</v>
      </c>
      <c r="N64" s="96">
        <v>3</v>
      </c>
      <c r="O64" s="96"/>
      <c r="P64" s="96"/>
      <c r="Q64" s="96">
        <f t="shared" si="15"/>
        <v>183</v>
      </c>
      <c r="R64" s="96">
        <f t="shared" si="15"/>
        <v>11</v>
      </c>
      <c r="S64" s="101">
        <v>1</v>
      </c>
      <c r="T64" s="102">
        <v>15</v>
      </c>
      <c r="U64" s="103">
        <f t="shared" si="1"/>
        <v>16</v>
      </c>
      <c r="V64" s="167">
        <v>1</v>
      </c>
      <c r="W64" s="110"/>
      <c r="X64" s="105">
        <f t="shared" si="2"/>
        <v>1</v>
      </c>
      <c r="Y64" s="166">
        <v>14</v>
      </c>
      <c r="Z64" s="104">
        <v>1</v>
      </c>
      <c r="AA64" s="105">
        <f t="shared" si="3"/>
        <v>15</v>
      </c>
      <c r="AB64" s="106">
        <f t="shared" si="4"/>
        <v>16</v>
      </c>
      <c r="AC64" s="104">
        <f t="shared" si="5"/>
        <v>0</v>
      </c>
      <c r="AD64" s="104">
        <f t="shared" si="16"/>
        <v>0</v>
      </c>
      <c r="AE64" s="104">
        <f t="shared" si="16"/>
        <v>0</v>
      </c>
      <c r="AF64" s="107">
        <f t="shared" si="17"/>
        <v>0</v>
      </c>
      <c r="AG64" s="107">
        <f t="shared" si="17"/>
        <v>0</v>
      </c>
      <c r="AH64" s="107">
        <f t="shared" si="17"/>
        <v>0</v>
      </c>
      <c r="AI64" s="118"/>
      <c r="AJ64" s="109">
        <v>1</v>
      </c>
      <c r="AK64" s="104">
        <f t="shared" si="8"/>
        <v>17</v>
      </c>
      <c r="AL64" s="104">
        <f t="shared" si="9"/>
        <v>1</v>
      </c>
      <c r="AM64" s="107">
        <f t="shared" si="10"/>
        <v>6.25</v>
      </c>
      <c r="AN64" s="110"/>
      <c r="AO64" s="110"/>
      <c r="AP64" s="111"/>
      <c r="AQ64" s="112">
        <v>1</v>
      </c>
      <c r="AR64" s="113"/>
      <c r="AS64" s="110"/>
      <c r="AT64" s="110"/>
      <c r="AU64" s="98"/>
      <c r="AV64" s="114"/>
      <c r="AW64" s="115">
        <v>1</v>
      </c>
      <c r="AX64" s="116"/>
      <c r="AY64" s="96">
        <v>1</v>
      </c>
      <c r="BB64" s="169">
        <f>+V64+Y64</f>
        <v>15</v>
      </c>
    </row>
    <row r="65" spans="1:54" s="95" customFormat="1">
      <c r="A65" s="96">
        <v>59</v>
      </c>
      <c r="B65" s="97" t="s">
        <v>271</v>
      </c>
      <c r="C65" s="98" t="s">
        <v>119</v>
      </c>
      <c r="D65" s="99" t="s">
        <v>661</v>
      </c>
      <c r="E65" s="100" t="s">
        <v>662</v>
      </c>
      <c r="F65" s="99" t="s">
        <v>663</v>
      </c>
      <c r="G65" s="96">
        <v>40</v>
      </c>
      <c r="H65" s="96" t="s">
        <v>664</v>
      </c>
      <c r="I65" s="96">
        <v>35</v>
      </c>
      <c r="J65" s="96">
        <v>3</v>
      </c>
      <c r="K65" s="96">
        <v>80</v>
      </c>
      <c r="L65" s="96">
        <v>6</v>
      </c>
      <c r="M65" s="96">
        <v>31</v>
      </c>
      <c r="N65" s="96">
        <v>3</v>
      </c>
      <c r="O65" s="96"/>
      <c r="P65" s="96"/>
      <c r="Q65" s="96">
        <f t="shared" si="15"/>
        <v>146</v>
      </c>
      <c r="R65" s="96">
        <f t="shared" si="15"/>
        <v>12</v>
      </c>
      <c r="S65" s="101">
        <v>1</v>
      </c>
      <c r="T65" s="102">
        <v>15</v>
      </c>
      <c r="U65" s="103">
        <f t="shared" si="1"/>
        <v>16</v>
      </c>
      <c r="V65" s="166">
        <v>1</v>
      </c>
      <c r="W65" s="104"/>
      <c r="X65" s="105">
        <f t="shared" si="2"/>
        <v>1</v>
      </c>
      <c r="Y65" s="166">
        <v>15</v>
      </c>
      <c r="Z65" s="104"/>
      <c r="AA65" s="105">
        <f t="shared" si="3"/>
        <v>15</v>
      </c>
      <c r="AB65" s="106">
        <f t="shared" si="4"/>
        <v>16</v>
      </c>
      <c r="AC65" s="104">
        <f t="shared" si="5"/>
        <v>0</v>
      </c>
      <c r="AD65" s="104">
        <f t="shared" si="16"/>
        <v>0</v>
      </c>
      <c r="AE65" s="104">
        <f t="shared" si="16"/>
        <v>0</v>
      </c>
      <c r="AF65" s="107">
        <f t="shared" si="17"/>
        <v>0</v>
      </c>
      <c r="AG65" s="107">
        <f t="shared" si="17"/>
        <v>0</v>
      </c>
      <c r="AH65" s="107">
        <f t="shared" si="17"/>
        <v>0</v>
      </c>
      <c r="AI65" s="118"/>
      <c r="AJ65" s="109">
        <v>1</v>
      </c>
      <c r="AK65" s="104">
        <f t="shared" si="8"/>
        <v>17</v>
      </c>
      <c r="AL65" s="104">
        <f t="shared" si="9"/>
        <v>1</v>
      </c>
      <c r="AM65" s="107">
        <f t="shared" si="10"/>
        <v>6.25</v>
      </c>
      <c r="AN65" s="110"/>
      <c r="AO65" s="110"/>
      <c r="AP65" s="111"/>
      <c r="AQ65" s="112"/>
      <c r="AR65" s="113"/>
      <c r="AS65" s="110"/>
      <c r="AT65" s="110">
        <v>1</v>
      </c>
      <c r="AU65" s="98"/>
      <c r="AV65" s="114"/>
      <c r="AW65" s="115"/>
      <c r="AX65" s="116">
        <v>1</v>
      </c>
      <c r="AY65" s="96">
        <v>1</v>
      </c>
      <c r="BB65" s="169">
        <f>+V65+Y65</f>
        <v>16</v>
      </c>
    </row>
    <row r="66" spans="1:54" s="95" customFormat="1">
      <c r="A66" s="96">
        <v>60</v>
      </c>
      <c r="B66" s="97" t="s">
        <v>276</v>
      </c>
      <c r="C66" s="98" t="s">
        <v>119</v>
      </c>
      <c r="D66" s="99" t="s">
        <v>663</v>
      </c>
      <c r="E66" s="100" t="s">
        <v>662</v>
      </c>
      <c r="F66" s="99" t="s">
        <v>663</v>
      </c>
      <c r="G66" s="96">
        <v>36</v>
      </c>
      <c r="H66" s="96" t="s">
        <v>666</v>
      </c>
      <c r="I66" s="96">
        <v>18</v>
      </c>
      <c r="J66" s="96">
        <v>2</v>
      </c>
      <c r="K66" s="96">
        <v>54</v>
      </c>
      <c r="L66" s="96">
        <v>6</v>
      </c>
      <c r="M66" s="96"/>
      <c r="N66" s="96"/>
      <c r="O66" s="96"/>
      <c r="P66" s="96"/>
      <c r="Q66" s="96">
        <f t="shared" si="15"/>
        <v>72</v>
      </c>
      <c r="R66" s="96">
        <f t="shared" si="15"/>
        <v>8</v>
      </c>
      <c r="S66" s="101">
        <v>1</v>
      </c>
      <c r="T66" s="102">
        <v>4</v>
      </c>
      <c r="U66" s="103">
        <f t="shared" si="1"/>
        <v>5</v>
      </c>
      <c r="V66" s="167">
        <v>1</v>
      </c>
      <c r="W66" s="110"/>
      <c r="X66" s="105">
        <f t="shared" si="2"/>
        <v>1</v>
      </c>
      <c r="Y66" s="166">
        <v>4</v>
      </c>
      <c r="Z66" s="104"/>
      <c r="AA66" s="105">
        <f t="shared" si="3"/>
        <v>4</v>
      </c>
      <c r="AB66" s="106">
        <f t="shared" si="4"/>
        <v>5</v>
      </c>
      <c r="AC66" s="104">
        <f t="shared" si="5"/>
        <v>0</v>
      </c>
      <c r="AD66" s="104">
        <f t="shared" si="16"/>
        <v>0</v>
      </c>
      <c r="AE66" s="104">
        <f t="shared" si="16"/>
        <v>0</v>
      </c>
      <c r="AF66" s="107">
        <f t="shared" si="17"/>
        <v>0</v>
      </c>
      <c r="AG66" s="107">
        <f t="shared" si="17"/>
        <v>0</v>
      </c>
      <c r="AH66" s="107">
        <f t="shared" si="17"/>
        <v>0</v>
      </c>
      <c r="AI66" s="118"/>
      <c r="AJ66" s="109"/>
      <c r="AK66" s="104">
        <f t="shared" si="8"/>
        <v>5</v>
      </c>
      <c r="AL66" s="104">
        <f t="shared" si="9"/>
        <v>0</v>
      </c>
      <c r="AM66" s="107">
        <f t="shared" si="10"/>
        <v>0</v>
      </c>
      <c r="AN66" s="110"/>
      <c r="AO66" s="110"/>
      <c r="AP66" s="111"/>
      <c r="AQ66" s="112"/>
      <c r="AR66" s="113"/>
      <c r="AS66" s="110"/>
      <c r="AT66" s="110"/>
      <c r="AU66" s="98"/>
      <c r="AV66" s="114">
        <v>1</v>
      </c>
      <c r="AW66" s="115"/>
      <c r="AX66" s="116"/>
      <c r="AY66" s="117">
        <v>1</v>
      </c>
      <c r="BB66" s="169">
        <f>+V66+Y66</f>
        <v>5</v>
      </c>
    </row>
    <row r="67" spans="1:54" s="95" customFormat="1">
      <c r="A67" s="96">
        <v>61</v>
      </c>
      <c r="B67" s="97" t="s">
        <v>670</v>
      </c>
      <c r="C67" s="98" t="s">
        <v>119</v>
      </c>
      <c r="D67" s="99" t="s">
        <v>663</v>
      </c>
      <c r="E67" s="100" t="s">
        <v>662</v>
      </c>
      <c r="F67" s="99" t="s">
        <v>663</v>
      </c>
      <c r="G67" s="96">
        <v>30</v>
      </c>
      <c r="H67" s="96" t="s">
        <v>666</v>
      </c>
      <c r="I67" s="96">
        <v>15</v>
      </c>
      <c r="J67" s="96">
        <v>2</v>
      </c>
      <c r="K67" s="96">
        <v>51</v>
      </c>
      <c r="L67" s="96">
        <v>6</v>
      </c>
      <c r="M67" s="96"/>
      <c r="N67" s="96"/>
      <c r="O67" s="96"/>
      <c r="P67" s="96"/>
      <c r="Q67" s="96">
        <f t="shared" si="15"/>
        <v>66</v>
      </c>
      <c r="R67" s="96">
        <f t="shared" si="15"/>
        <v>8</v>
      </c>
      <c r="S67" s="101">
        <v>1</v>
      </c>
      <c r="T67" s="102">
        <v>4</v>
      </c>
      <c r="U67" s="103">
        <f t="shared" si="1"/>
        <v>5</v>
      </c>
      <c r="V67" s="166">
        <v>1</v>
      </c>
      <c r="W67" s="104"/>
      <c r="X67" s="105">
        <f t="shared" si="2"/>
        <v>1</v>
      </c>
      <c r="Y67" s="166">
        <v>5</v>
      </c>
      <c r="Z67" s="104"/>
      <c r="AA67" s="105">
        <f t="shared" si="3"/>
        <v>5</v>
      </c>
      <c r="AB67" s="106">
        <f t="shared" si="4"/>
        <v>6</v>
      </c>
      <c r="AC67" s="104">
        <f t="shared" si="5"/>
        <v>0</v>
      </c>
      <c r="AD67" s="104">
        <f t="shared" si="16"/>
        <v>1</v>
      </c>
      <c r="AE67" s="104">
        <f t="shared" si="16"/>
        <v>1</v>
      </c>
      <c r="AF67" s="107">
        <f t="shared" si="17"/>
        <v>0</v>
      </c>
      <c r="AG67" s="107">
        <f t="shared" si="17"/>
        <v>25</v>
      </c>
      <c r="AH67" s="107">
        <f t="shared" si="17"/>
        <v>20</v>
      </c>
      <c r="AI67" s="118"/>
      <c r="AJ67" s="109"/>
      <c r="AK67" s="104">
        <f t="shared" si="8"/>
        <v>6</v>
      </c>
      <c r="AL67" s="104">
        <f t="shared" si="9"/>
        <v>1</v>
      </c>
      <c r="AM67" s="107">
        <f t="shared" si="10"/>
        <v>20</v>
      </c>
      <c r="AN67" s="110"/>
      <c r="AO67" s="110"/>
      <c r="AP67" s="111"/>
      <c r="AQ67" s="112"/>
      <c r="AR67" s="113"/>
      <c r="AS67" s="110"/>
      <c r="AT67" s="110"/>
      <c r="AU67" s="98"/>
      <c r="AV67" s="114">
        <v>1</v>
      </c>
      <c r="AW67" s="115"/>
      <c r="AX67" s="116"/>
      <c r="AY67" s="117">
        <v>1</v>
      </c>
      <c r="BB67" s="169">
        <f>+V67+Y67</f>
        <v>6</v>
      </c>
    </row>
    <row r="68" spans="1:54" s="95" customFormat="1">
      <c r="A68" s="96">
        <v>62</v>
      </c>
      <c r="B68" s="97" t="s">
        <v>184</v>
      </c>
      <c r="C68" s="98" t="s">
        <v>119</v>
      </c>
      <c r="D68" s="99" t="s">
        <v>663</v>
      </c>
      <c r="E68" s="100" t="s">
        <v>668</v>
      </c>
      <c r="F68" s="99" t="s">
        <v>663</v>
      </c>
      <c r="G68" s="96">
        <v>35</v>
      </c>
      <c r="H68" s="96" t="s">
        <v>666</v>
      </c>
      <c r="I68" s="96">
        <v>16</v>
      </c>
      <c r="J68" s="96">
        <v>2</v>
      </c>
      <c r="K68" s="96">
        <v>38</v>
      </c>
      <c r="L68" s="96">
        <v>6</v>
      </c>
      <c r="M68" s="96"/>
      <c r="N68" s="96"/>
      <c r="O68" s="96"/>
      <c r="P68" s="96"/>
      <c r="Q68" s="96">
        <f t="shared" si="15"/>
        <v>54</v>
      </c>
      <c r="R68" s="96">
        <f t="shared" si="15"/>
        <v>8</v>
      </c>
      <c r="S68" s="101">
        <v>1</v>
      </c>
      <c r="T68" s="102">
        <v>3</v>
      </c>
      <c r="U68" s="103">
        <f t="shared" si="1"/>
        <v>4</v>
      </c>
      <c r="V68" s="167"/>
      <c r="W68" s="110">
        <v>1</v>
      </c>
      <c r="X68" s="105">
        <f t="shared" si="2"/>
        <v>1</v>
      </c>
      <c r="Y68" s="166">
        <v>3</v>
      </c>
      <c r="Z68" s="104"/>
      <c r="AA68" s="105">
        <f t="shared" si="3"/>
        <v>3</v>
      </c>
      <c r="AB68" s="106">
        <f t="shared" si="4"/>
        <v>4</v>
      </c>
      <c r="AC68" s="104">
        <f t="shared" si="5"/>
        <v>0</v>
      </c>
      <c r="AD68" s="104">
        <f t="shared" si="16"/>
        <v>0</v>
      </c>
      <c r="AE68" s="104">
        <f t="shared" si="16"/>
        <v>0</v>
      </c>
      <c r="AF68" s="107">
        <f t="shared" si="17"/>
        <v>0</v>
      </c>
      <c r="AG68" s="107">
        <f t="shared" si="17"/>
        <v>0</v>
      </c>
      <c r="AH68" s="107">
        <f t="shared" si="17"/>
        <v>0</v>
      </c>
      <c r="AI68" s="118"/>
      <c r="AJ68" s="109">
        <v>1</v>
      </c>
      <c r="AK68" s="104">
        <f t="shared" si="8"/>
        <v>5</v>
      </c>
      <c r="AL68" s="104">
        <f t="shared" si="9"/>
        <v>1</v>
      </c>
      <c r="AM68" s="107">
        <f t="shared" si="10"/>
        <v>25</v>
      </c>
      <c r="AN68" s="110"/>
      <c r="AO68" s="110"/>
      <c r="AP68" s="111"/>
      <c r="AQ68" s="112"/>
      <c r="AR68" s="113"/>
      <c r="AS68" s="110">
        <v>1</v>
      </c>
      <c r="AT68" s="110"/>
      <c r="AU68" s="98"/>
      <c r="AV68" s="114">
        <v>1</v>
      </c>
      <c r="AW68" s="115"/>
      <c r="AX68" s="116"/>
      <c r="AY68" s="117">
        <v>1</v>
      </c>
      <c r="BB68" s="169">
        <f>+Y68</f>
        <v>3</v>
      </c>
    </row>
    <row r="69" spans="1:54" s="95" customFormat="1">
      <c r="A69" s="96">
        <v>63</v>
      </c>
      <c r="B69" s="97" t="s">
        <v>190</v>
      </c>
      <c r="C69" s="98" t="s">
        <v>119</v>
      </c>
      <c r="D69" s="99" t="s">
        <v>663</v>
      </c>
      <c r="E69" s="100" t="s">
        <v>668</v>
      </c>
      <c r="F69" s="99" t="s">
        <v>663</v>
      </c>
      <c r="G69" s="96">
        <v>25</v>
      </c>
      <c r="H69" s="96" t="s">
        <v>666</v>
      </c>
      <c r="I69" s="96">
        <v>52</v>
      </c>
      <c r="J69" s="96">
        <v>3</v>
      </c>
      <c r="K69" s="96">
        <v>104</v>
      </c>
      <c r="L69" s="96">
        <v>6</v>
      </c>
      <c r="M69" s="96"/>
      <c r="N69" s="96"/>
      <c r="O69" s="96"/>
      <c r="P69" s="96"/>
      <c r="Q69" s="96">
        <f t="shared" si="15"/>
        <v>156</v>
      </c>
      <c r="R69" s="96">
        <f t="shared" si="15"/>
        <v>9</v>
      </c>
      <c r="S69" s="101">
        <v>1</v>
      </c>
      <c r="T69" s="102">
        <v>10</v>
      </c>
      <c r="U69" s="103">
        <f t="shared" si="1"/>
        <v>11</v>
      </c>
      <c r="V69" s="166">
        <v>1</v>
      </c>
      <c r="W69" s="104"/>
      <c r="X69" s="105">
        <f t="shared" si="2"/>
        <v>1</v>
      </c>
      <c r="Y69" s="166">
        <v>10</v>
      </c>
      <c r="Z69" s="104"/>
      <c r="AA69" s="105">
        <f t="shared" si="3"/>
        <v>10</v>
      </c>
      <c r="AB69" s="106">
        <f t="shared" si="4"/>
        <v>11</v>
      </c>
      <c r="AC69" s="104">
        <f t="shared" si="5"/>
        <v>0</v>
      </c>
      <c r="AD69" s="104">
        <f t="shared" si="16"/>
        <v>0</v>
      </c>
      <c r="AE69" s="104">
        <f t="shared" si="16"/>
        <v>0</v>
      </c>
      <c r="AF69" s="107">
        <f t="shared" si="17"/>
        <v>0</v>
      </c>
      <c r="AG69" s="107">
        <f t="shared" si="17"/>
        <v>0</v>
      </c>
      <c r="AH69" s="107">
        <f t="shared" si="17"/>
        <v>0</v>
      </c>
      <c r="AI69" s="118"/>
      <c r="AJ69" s="109">
        <v>1</v>
      </c>
      <c r="AK69" s="104">
        <f t="shared" si="8"/>
        <v>12</v>
      </c>
      <c r="AL69" s="104">
        <f t="shared" si="9"/>
        <v>1</v>
      </c>
      <c r="AM69" s="107">
        <f t="shared" si="10"/>
        <v>9.0909090909090917</v>
      </c>
      <c r="AN69" s="110"/>
      <c r="AO69" s="110">
        <v>1</v>
      </c>
      <c r="AP69" s="111">
        <v>1</v>
      </c>
      <c r="AQ69" s="112">
        <v>1</v>
      </c>
      <c r="AR69" s="113"/>
      <c r="AS69" s="110"/>
      <c r="AT69" s="110">
        <v>1</v>
      </c>
      <c r="AU69" s="98"/>
      <c r="AV69" s="114"/>
      <c r="AW69" s="115"/>
      <c r="AX69" s="116"/>
      <c r="AY69" s="117">
        <v>1</v>
      </c>
      <c r="BB69" s="169">
        <f t="shared" ref="BB69:BB114" si="18">+V69+Y69</f>
        <v>11</v>
      </c>
    </row>
    <row r="70" spans="1:54" s="95" customFormat="1">
      <c r="A70" s="96">
        <v>64</v>
      </c>
      <c r="B70" s="97" t="s">
        <v>194</v>
      </c>
      <c r="C70" s="98" t="s">
        <v>119</v>
      </c>
      <c r="D70" s="99" t="s">
        <v>663</v>
      </c>
      <c r="E70" s="100" t="s">
        <v>668</v>
      </c>
      <c r="F70" s="99" t="s">
        <v>663</v>
      </c>
      <c r="G70" s="96">
        <v>30</v>
      </c>
      <c r="H70" s="96" t="s">
        <v>666</v>
      </c>
      <c r="I70" s="96">
        <v>48</v>
      </c>
      <c r="J70" s="96">
        <v>3</v>
      </c>
      <c r="K70" s="96">
        <v>114</v>
      </c>
      <c r="L70" s="96">
        <v>6</v>
      </c>
      <c r="M70" s="96"/>
      <c r="N70" s="96"/>
      <c r="O70" s="96"/>
      <c r="P70" s="96"/>
      <c r="Q70" s="96">
        <f t="shared" si="15"/>
        <v>162</v>
      </c>
      <c r="R70" s="96">
        <f t="shared" si="15"/>
        <v>9</v>
      </c>
      <c r="S70" s="101">
        <v>1</v>
      </c>
      <c r="T70" s="102">
        <v>10</v>
      </c>
      <c r="U70" s="103">
        <f t="shared" si="1"/>
        <v>11</v>
      </c>
      <c r="V70" s="167">
        <v>1</v>
      </c>
      <c r="W70" s="110"/>
      <c r="X70" s="105">
        <f t="shared" si="2"/>
        <v>1</v>
      </c>
      <c r="Y70" s="166">
        <v>9</v>
      </c>
      <c r="Z70" s="104">
        <v>1</v>
      </c>
      <c r="AA70" s="105">
        <f t="shared" si="3"/>
        <v>10</v>
      </c>
      <c r="AB70" s="106">
        <f t="shared" si="4"/>
        <v>11</v>
      </c>
      <c r="AC70" s="104">
        <f t="shared" si="5"/>
        <v>0</v>
      </c>
      <c r="AD70" s="104">
        <f t="shared" si="16"/>
        <v>0</v>
      </c>
      <c r="AE70" s="104">
        <f t="shared" si="16"/>
        <v>0</v>
      </c>
      <c r="AF70" s="107">
        <f t="shared" si="17"/>
        <v>0</v>
      </c>
      <c r="AG70" s="107">
        <f t="shared" si="17"/>
        <v>0</v>
      </c>
      <c r="AH70" s="107">
        <f t="shared" si="17"/>
        <v>0</v>
      </c>
      <c r="AI70" s="118">
        <v>1</v>
      </c>
      <c r="AJ70" s="109"/>
      <c r="AK70" s="104">
        <f t="shared" si="8"/>
        <v>12</v>
      </c>
      <c r="AL70" s="104">
        <f t="shared" si="9"/>
        <v>1</v>
      </c>
      <c r="AM70" s="107">
        <f t="shared" si="10"/>
        <v>9.0909090909090917</v>
      </c>
      <c r="AN70" s="110"/>
      <c r="AO70" s="110"/>
      <c r="AP70" s="111">
        <v>1</v>
      </c>
      <c r="AQ70" s="112"/>
      <c r="AR70" s="113"/>
      <c r="AS70" s="110"/>
      <c r="AT70" s="110"/>
      <c r="AU70" s="98"/>
      <c r="AV70" s="114"/>
      <c r="AW70" s="115"/>
      <c r="AX70" s="116">
        <v>1</v>
      </c>
      <c r="AY70" s="96">
        <v>1</v>
      </c>
      <c r="BB70" s="169">
        <f t="shared" si="18"/>
        <v>10</v>
      </c>
    </row>
    <row r="71" spans="1:54" s="95" customFormat="1">
      <c r="A71" s="96">
        <v>65</v>
      </c>
      <c r="B71" s="97" t="s">
        <v>198</v>
      </c>
      <c r="C71" s="98" t="s">
        <v>119</v>
      </c>
      <c r="D71" s="99" t="s">
        <v>661</v>
      </c>
      <c r="E71" s="100" t="s">
        <v>668</v>
      </c>
      <c r="F71" s="99" t="s">
        <v>663</v>
      </c>
      <c r="G71" s="96">
        <v>28</v>
      </c>
      <c r="H71" s="96" t="s">
        <v>664</v>
      </c>
      <c r="I71" s="96">
        <v>91</v>
      </c>
      <c r="J71" s="96">
        <v>4</v>
      </c>
      <c r="K71" s="96">
        <v>311</v>
      </c>
      <c r="L71" s="96">
        <v>10</v>
      </c>
      <c r="M71" s="96">
        <v>106</v>
      </c>
      <c r="N71" s="96">
        <v>3</v>
      </c>
      <c r="O71" s="96"/>
      <c r="P71" s="96"/>
      <c r="Q71" s="96">
        <f t="shared" ref="Q71:R102" si="19">SUM(I71,K71,M71,O71)</f>
        <v>508</v>
      </c>
      <c r="R71" s="96">
        <f t="shared" si="19"/>
        <v>17</v>
      </c>
      <c r="S71" s="101">
        <v>2</v>
      </c>
      <c r="T71" s="102">
        <v>24</v>
      </c>
      <c r="U71" s="103">
        <f t="shared" ref="U71:U127" si="20">SUM(S71:T71)</f>
        <v>26</v>
      </c>
      <c r="V71" s="166">
        <v>1</v>
      </c>
      <c r="W71" s="104">
        <v>1</v>
      </c>
      <c r="X71" s="105">
        <f t="shared" ref="X71:X127" si="21">V71+W71</f>
        <v>2</v>
      </c>
      <c r="Y71" s="166">
        <v>23</v>
      </c>
      <c r="Z71" s="104">
        <v>1</v>
      </c>
      <c r="AA71" s="105">
        <f t="shared" ref="AA71:AA127" si="22">Y71+Z71</f>
        <v>24</v>
      </c>
      <c r="AB71" s="106">
        <f t="shared" ref="AB71:AB125" si="23">SUM(X71+AA71)</f>
        <v>26</v>
      </c>
      <c r="AC71" s="104">
        <f t="shared" ref="AC71:AC128" si="24">X71-S71</f>
        <v>0</v>
      </c>
      <c r="AD71" s="104">
        <f t="shared" ref="AD71:AE102" si="25">AA71-T71</f>
        <v>0</v>
      </c>
      <c r="AE71" s="104">
        <f t="shared" si="25"/>
        <v>0</v>
      </c>
      <c r="AF71" s="107">
        <f t="shared" ref="AF71:AH102" si="26">AC71/S71*100</f>
        <v>0</v>
      </c>
      <c r="AG71" s="107">
        <f t="shared" si="26"/>
        <v>0</v>
      </c>
      <c r="AH71" s="107">
        <f t="shared" si="26"/>
        <v>0</v>
      </c>
      <c r="AI71" s="118"/>
      <c r="AJ71" s="109">
        <v>1</v>
      </c>
      <c r="AK71" s="104">
        <f t="shared" ref="AK71:AK126" si="27">AB71+AI71+AJ71</f>
        <v>27</v>
      </c>
      <c r="AL71" s="104">
        <f t="shared" ref="AL71:AL126" si="28">AK71-U71</f>
        <v>1</v>
      </c>
      <c r="AM71" s="107">
        <f t="shared" ref="AM71:AM126" si="29">AL71/U71*100</f>
        <v>3.8461538461538463</v>
      </c>
      <c r="AN71" s="110"/>
      <c r="AO71" s="110"/>
      <c r="AP71" s="111"/>
      <c r="AQ71" s="112"/>
      <c r="AR71" s="113"/>
      <c r="AS71" s="110"/>
      <c r="AT71" s="110">
        <v>4</v>
      </c>
      <c r="AU71" s="98"/>
      <c r="AV71" s="114"/>
      <c r="AW71" s="115">
        <v>1</v>
      </c>
      <c r="AX71" s="116"/>
      <c r="AY71" s="96">
        <v>1</v>
      </c>
      <c r="BB71" s="169">
        <f t="shared" si="18"/>
        <v>24</v>
      </c>
    </row>
    <row r="72" spans="1:54" s="95" customFormat="1">
      <c r="A72" s="96">
        <v>66</v>
      </c>
      <c r="B72" s="97" t="s">
        <v>203</v>
      </c>
      <c r="C72" s="98" t="s">
        <v>119</v>
      </c>
      <c r="D72" s="99" t="s">
        <v>663</v>
      </c>
      <c r="E72" s="100" t="s">
        <v>668</v>
      </c>
      <c r="F72" s="99" t="s">
        <v>663</v>
      </c>
      <c r="G72" s="96">
        <v>18</v>
      </c>
      <c r="H72" s="96" t="s">
        <v>666</v>
      </c>
      <c r="I72" s="96">
        <v>46</v>
      </c>
      <c r="J72" s="96">
        <v>3</v>
      </c>
      <c r="K72" s="96">
        <v>56</v>
      </c>
      <c r="L72" s="96">
        <v>6</v>
      </c>
      <c r="M72" s="96"/>
      <c r="N72" s="96"/>
      <c r="O72" s="96"/>
      <c r="P72" s="96"/>
      <c r="Q72" s="96">
        <f t="shared" si="19"/>
        <v>102</v>
      </c>
      <c r="R72" s="96">
        <f t="shared" si="19"/>
        <v>9</v>
      </c>
      <c r="S72" s="101">
        <v>1</v>
      </c>
      <c r="T72" s="102">
        <v>6</v>
      </c>
      <c r="U72" s="103">
        <f t="shared" si="20"/>
        <v>7</v>
      </c>
      <c r="V72" s="167">
        <v>1</v>
      </c>
      <c r="W72" s="110"/>
      <c r="X72" s="105">
        <f t="shared" si="21"/>
        <v>1</v>
      </c>
      <c r="Y72" s="166">
        <v>5</v>
      </c>
      <c r="Z72" s="104"/>
      <c r="AA72" s="105">
        <f t="shared" si="22"/>
        <v>5</v>
      </c>
      <c r="AB72" s="106">
        <f t="shared" si="23"/>
        <v>6</v>
      </c>
      <c r="AC72" s="104">
        <f t="shared" si="24"/>
        <v>0</v>
      </c>
      <c r="AD72" s="104">
        <f t="shared" si="25"/>
        <v>-1</v>
      </c>
      <c r="AE72" s="104">
        <f t="shared" si="25"/>
        <v>-1</v>
      </c>
      <c r="AF72" s="107">
        <f t="shared" si="26"/>
        <v>0</v>
      </c>
      <c r="AG72" s="107">
        <f t="shared" si="26"/>
        <v>-16.666666666666664</v>
      </c>
      <c r="AH72" s="107">
        <f t="shared" si="26"/>
        <v>-14.285714285714285</v>
      </c>
      <c r="AI72" s="118"/>
      <c r="AJ72" s="109">
        <v>2</v>
      </c>
      <c r="AK72" s="104">
        <f t="shared" si="27"/>
        <v>8</v>
      </c>
      <c r="AL72" s="104">
        <f t="shared" si="28"/>
        <v>1</v>
      </c>
      <c r="AM72" s="107">
        <f t="shared" si="29"/>
        <v>14.285714285714285</v>
      </c>
      <c r="AN72" s="110"/>
      <c r="AO72" s="110"/>
      <c r="AP72" s="111"/>
      <c r="AQ72" s="112"/>
      <c r="AR72" s="113"/>
      <c r="AS72" s="110"/>
      <c r="AT72" s="110"/>
      <c r="AU72" s="98"/>
      <c r="AV72" s="114">
        <v>1</v>
      </c>
      <c r="AW72" s="115"/>
      <c r="AX72" s="116"/>
      <c r="AY72" s="117">
        <v>1</v>
      </c>
      <c r="BB72" s="169">
        <f t="shared" si="18"/>
        <v>6</v>
      </c>
    </row>
    <row r="73" spans="1:54" s="95" customFormat="1">
      <c r="A73" s="96">
        <v>67</v>
      </c>
      <c r="B73" s="97" t="s">
        <v>208</v>
      </c>
      <c r="C73" s="98" t="s">
        <v>119</v>
      </c>
      <c r="D73" s="99" t="s">
        <v>663</v>
      </c>
      <c r="E73" s="100" t="s">
        <v>668</v>
      </c>
      <c r="F73" s="99" t="s">
        <v>663</v>
      </c>
      <c r="G73" s="96">
        <v>28</v>
      </c>
      <c r="H73" s="96" t="s">
        <v>666</v>
      </c>
      <c r="I73" s="96">
        <v>30</v>
      </c>
      <c r="J73" s="96">
        <v>2</v>
      </c>
      <c r="K73" s="96">
        <v>108</v>
      </c>
      <c r="L73" s="96">
        <v>6</v>
      </c>
      <c r="M73" s="96"/>
      <c r="N73" s="96"/>
      <c r="O73" s="96"/>
      <c r="P73" s="96"/>
      <c r="Q73" s="96">
        <f t="shared" si="19"/>
        <v>138</v>
      </c>
      <c r="R73" s="96">
        <f t="shared" si="19"/>
        <v>8</v>
      </c>
      <c r="S73" s="101">
        <v>1</v>
      </c>
      <c r="T73" s="102">
        <v>9</v>
      </c>
      <c r="U73" s="103">
        <f t="shared" si="20"/>
        <v>10</v>
      </c>
      <c r="V73" s="166">
        <v>1</v>
      </c>
      <c r="W73" s="104"/>
      <c r="X73" s="105">
        <f t="shared" si="21"/>
        <v>1</v>
      </c>
      <c r="Y73" s="166">
        <v>9</v>
      </c>
      <c r="Z73" s="104"/>
      <c r="AA73" s="105">
        <f t="shared" si="22"/>
        <v>9</v>
      </c>
      <c r="AB73" s="106">
        <f t="shared" si="23"/>
        <v>10</v>
      </c>
      <c r="AC73" s="104">
        <f t="shared" si="24"/>
        <v>0</v>
      </c>
      <c r="AD73" s="104">
        <f t="shared" si="25"/>
        <v>0</v>
      </c>
      <c r="AE73" s="104">
        <f t="shared" si="25"/>
        <v>0</v>
      </c>
      <c r="AF73" s="107">
        <f t="shared" si="26"/>
        <v>0</v>
      </c>
      <c r="AG73" s="107">
        <f t="shared" si="26"/>
        <v>0</v>
      </c>
      <c r="AH73" s="107">
        <f t="shared" si="26"/>
        <v>0</v>
      </c>
      <c r="AI73" s="118"/>
      <c r="AJ73" s="109"/>
      <c r="AK73" s="104">
        <f t="shared" si="27"/>
        <v>10</v>
      </c>
      <c r="AL73" s="104">
        <f t="shared" si="28"/>
        <v>0</v>
      </c>
      <c r="AM73" s="107">
        <f t="shared" si="29"/>
        <v>0</v>
      </c>
      <c r="AN73" s="110"/>
      <c r="AO73" s="110">
        <v>1</v>
      </c>
      <c r="AP73" s="111"/>
      <c r="AQ73" s="112"/>
      <c r="AR73" s="113"/>
      <c r="AS73" s="110"/>
      <c r="AT73" s="110">
        <v>1</v>
      </c>
      <c r="AU73" s="98"/>
      <c r="AV73" s="114"/>
      <c r="AW73" s="115"/>
      <c r="AX73" s="116"/>
      <c r="AY73" s="117">
        <v>1</v>
      </c>
      <c r="BB73" s="169">
        <f t="shared" si="18"/>
        <v>10</v>
      </c>
    </row>
    <row r="74" spans="1:54" s="95" customFormat="1">
      <c r="A74" s="96">
        <v>68</v>
      </c>
      <c r="B74" s="97" t="s">
        <v>229</v>
      </c>
      <c r="C74" s="98" t="s">
        <v>119</v>
      </c>
      <c r="D74" s="99" t="s">
        <v>663</v>
      </c>
      <c r="E74" s="100" t="s">
        <v>662</v>
      </c>
      <c r="F74" s="99" t="s">
        <v>663</v>
      </c>
      <c r="G74" s="96">
        <v>45</v>
      </c>
      <c r="H74" s="96" t="s">
        <v>666</v>
      </c>
      <c r="I74" s="96">
        <v>25</v>
      </c>
      <c r="J74" s="96">
        <v>3</v>
      </c>
      <c r="K74" s="96">
        <v>42</v>
      </c>
      <c r="L74" s="96">
        <v>6</v>
      </c>
      <c r="M74" s="96"/>
      <c r="N74" s="96"/>
      <c r="O74" s="96"/>
      <c r="P74" s="96"/>
      <c r="Q74" s="96">
        <f t="shared" si="19"/>
        <v>67</v>
      </c>
      <c r="R74" s="96">
        <f t="shared" si="19"/>
        <v>9</v>
      </c>
      <c r="S74" s="101">
        <v>1</v>
      </c>
      <c r="T74" s="102">
        <v>4</v>
      </c>
      <c r="U74" s="103">
        <f t="shared" si="20"/>
        <v>5</v>
      </c>
      <c r="V74" s="167">
        <v>1</v>
      </c>
      <c r="W74" s="110"/>
      <c r="X74" s="105">
        <f t="shared" si="21"/>
        <v>1</v>
      </c>
      <c r="Y74" s="166">
        <v>3</v>
      </c>
      <c r="Z74" s="104">
        <v>1</v>
      </c>
      <c r="AA74" s="105">
        <f t="shared" si="22"/>
        <v>4</v>
      </c>
      <c r="AB74" s="106">
        <f t="shared" si="23"/>
        <v>5</v>
      </c>
      <c r="AC74" s="104">
        <f t="shared" si="24"/>
        <v>0</v>
      </c>
      <c r="AD74" s="104">
        <f t="shared" si="25"/>
        <v>0</v>
      </c>
      <c r="AE74" s="104">
        <f t="shared" si="25"/>
        <v>0</v>
      </c>
      <c r="AF74" s="107">
        <f t="shared" si="26"/>
        <v>0</v>
      </c>
      <c r="AG74" s="107">
        <f t="shared" si="26"/>
        <v>0</v>
      </c>
      <c r="AH74" s="107">
        <f t="shared" si="26"/>
        <v>0</v>
      </c>
      <c r="AI74" s="118">
        <v>1</v>
      </c>
      <c r="AJ74" s="109"/>
      <c r="AK74" s="104">
        <f t="shared" si="27"/>
        <v>6</v>
      </c>
      <c r="AL74" s="104">
        <f t="shared" si="28"/>
        <v>1</v>
      </c>
      <c r="AM74" s="107">
        <f t="shared" si="29"/>
        <v>20</v>
      </c>
      <c r="AN74" s="110"/>
      <c r="AO74" s="110"/>
      <c r="AP74" s="111"/>
      <c r="AQ74" s="112"/>
      <c r="AR74" s="113"/>
      <c r="AS74" s="110"/>
      <c r="AT74" s="110"/>
      <c r="AU74" s="98"/>
      <c r="AV74" s="114"/>
      <c r="AW74" s="115"/>
      <c r="AX74" s="116">
        <v>1</v>
      </c>
      <c r="AY74" s="117">
        <v>1</v>
      </c>
      <c r="BB74" s="169">
        <f t="shared" si="18"/>
        <v>4</v>
      </c>
    </row>
    <row r="75" spans="1:54" s="95" customFormat="1">
      <c r="A75" s="96">
        <v>69</v>
      </c>
      <c r="B75" s="97" t="s">
        <v>235</v>
      </c>
      <c r="C75" s="98" t="s">
        <v>119</v>
      </c>
      <c r="D75" s="99" t="s">
        <v>661</v>
      </c>
      <c r="E75" s="100" t="s">
        <v>662</v>
      </c>
      <c r="F75" s="99" t="s">
        <v>663</v>
      </c>
      <c r="G75" s="96">
        <v>30</v>
      </c>
      <c r="H75" s="96" t="s">
        <v>664</v>
      </c>
      <c r="I75" s="96">
        <v>38</v>
      </c>
      <c r="J75" s="96">
        <v>3</v>
      </c>
      <c r="K75" s="96">
        <v>137</v>
      </c>
      <c r="L75" s="96">
        <v>6</v>
      </c>
      <c r="M75" s="96">
        <v>86</v>
      </c>
      <c r="N75" s="96">
        <v>3</v>
      </c>
      <c r="O75" s="96"/>
      <c r="P75" s="96"/>
      <c r="Q75" s="96">
        <f t="shared" si="19"/>
        <v>261</v>
      </c>
      <c r="R75" s="96">
        <f t="shared" si="19"/>
        <v>12</v>
      </c>
      <c r="S75" s="101">
        <v>1</v>
      </c>
      <c r="T75" s="102">
        <v>16</v>
      </c>
      <c r="U75" s="103">
        <f t="shared" si="20"/>
        <v>17</v>
      </c>
      <c r="V75" s="166">
        <v>1</v>
      </c>
      <c r="W75" s="104"/>
      <c r="X75" s="105">
        <f t="shared" si="21"/>
        <v>1</v>
      </c>
      <c r="Y75" s="166">
        <v>14</v>
      </c>
      <c r="Z75" s="104">
        <v>2</v>
      </c>
      <c r="AA75" s="105">
        <f t="shared" si="22"/>
        <v>16</v>
      </c>
      <c r="AB75" s="106">
        <f t="shared" si="23"/>
        <v>17</v>
      </c>
      <c r="AC75" s="104">
        <f t="shared" si="24"/>
        <v>0</v>
      </c>
      <c r="AD75" s="104">
        <f t="shared" si="25"/>
        <v>0</v>
      </c>
      <c r="AE75" s="104">
        <f t="shared" si="25"/>
        <v>0</v>
      </c>
      <c r="AF75" s="107">
        <f t="shared" si="26"/>
        <v>0</v>
      </c>
      <c r="AG75" s="107">
        <f t="shared" si="26"/>
        <v>0</v>
      </c>
      <c r="AH75" s="107">
        <f t="shared" si="26"/>
        <v>0</v>
      </c>
      <c r="AI75" s="118"/>
      <c r="AJ75" s="109"/>
      <c r="AK75" s="104">
        <f t="shared" si="27"/>
        <v>17</v>
      </c>
      <c r="AL75" s="104">
        <f t="shared" si="28"/>
        <v>0</v>
      </c>
      <c r="AM75" s="107">
        <f t="shared" si="29"/>
        <v>0</v>
      </c>
      <c r="AN75" s="110"/>
      <c r="AO75" s="110"/>
      <c r="AP75" s="111"/>
      <c r="AQ75" s="112">
        <v>1</v>
      </c>
      <c r="AR75" s="113"/>
      <c r="AS75" s="110"/>
      <c r="AT75" s="110">
        <v>3</v>
      </c>
      <c r="AU75" s="98"/>
      <c r="AV75" s="114"/>
      <c r="AW75" s="115"/>
      <c r="AX75" s="116"/>
      <c r="AY75" s="96">
        <v>1</v>
      </c>
      <c r="BB75" s="169">
        <f t="shared" si="18"/>
        <v>15</v>
      </c>
    </row>
    <row r="76" spans="1:54" s="95" customFormat="1">
      <c r="A76" s="96">
        <v>70</v>
      </c>
      <c r="B76" s="97" t="s">
        <v>239</v>
      </c>
      <c r="C76" s="98" t="s">
        <v>119</v>
      </c>
      <c r="D76" s="99" t="s">
        <v>663</v>
      </c>
      <c r="E76" s="100" t="s">
        <v>662</v>
      </c>
      <c r="F76" s="99" t="s">
        <v>663</v>
      </c>
      <c r="G76" s="96">
        <v>35</v>
      </c>
      <c r="H76" s="96" t="s">
        <v>665</v>
      </c>
      <c r="I76" s="96">
        <v>0</v>
      </c>
      <c r="J76" s="96">
        <v>0</v>
      </c>
      <c r="K76" s="96">
        <v>42</v>
      </c>
      <c r="L76" s="96">
        <v>6</v>
      </c>
      <c r="M76" s="96"/>
      <c r="N76" s="96"/>
      <c r="O76" s="96"/>
      <c r="P76" s="96"/>
      <c r="Q76" s="96">
        <f t="shared" si="19"/>
        <v>42</v>
      </c>
      <c r="R76" s="96">
        <f t="shared" si="19"/>
        <v>6</v>
      </c>
      <c r="S76" s="101">
        <v>1</v>
      </c>
      <c r="T76" s="102">
        <v>3</v>
      </c>
      <c r="U76" s="103">
        <f t="shared" si="20"/>
        <v>4</v>
      </c>
      <c r="V76" s="167">
        <v>1</v>
      </c>
      <c r="W76" s="110"/>
      <c r="X76" s="105">
        <f t="shared" si="21"/>
        <v>1</v>
      </c>
      <c r="Y76" s="166">
        <v>3</v>
      </c>
      <c r="Z76" s="104"/>
      <c r="AA76" s="105">
        <f t="shared" si="22"/>
        <v>3</v>
      </c>
      <c r="AB76" s="106">
        <f t="shared" si="23"/>
        <v>4</v>
      </c>
      <c r="AC76" s="104">
        <f t="shared" si="24"/>
        <v>0</v>
      </c>
      <c r="AD76" s="104">
        <f t="shared" si="25"/>
        <v>0</v>
      </c>
      <c r="AE76" s="104">
        <f t="shared" si="25"/>
        <v>0</v>
      </c>
      <c r="AF76" s="107">
        <f t="shared" si="26"/>
        <v>0</v>
      </c>
      <c r="AG76" s="107">
        <f t="shared" si="26"/>
        <v>0</v>
      </c>
      <c r="AH76" s="107">
        <f t="shared" si="26"/>
        <v>0</v>
      </c>
      <c r="AI76" s="118"/>
      <c r="AJ76" s="109"/>
      <c r="AK76" s="104">
        <f t="shared" si="27"/>
        <v>4</v>
      </c>
      <c r="AL76" s="104">
        <f t="shared" si="28"/>
        <v>0</v>
      </c>
      <c r="AM76" s="107">
        <f t="shared" si="29"/>
        <v>0</v>
      </c>
      <c r="AN76" s="110"/>
      <c r="AO76" s="110"/>
      <c r="AP76" s="111"/>
      <c r="AQ76" s="112"/>
      <c r="AR76" s="113"/>
      <c r="AS76" s="110"/>
      <c r="AT76" s="110"/>
      <c r="AU76" s="98"/>
      <c r="AV76" s="114"/>
      <c r="AW76" s="115"/>
      <c r="AX76" s="116"/>
      <c r="AY76" s="117">
        <v>1</v>
      </c>
      <c r="BB76" s="169">
        <f t="shared" si="18"/>
        <v>4</v>
      </c>
    </row>
    <row r="77" spans="1:54" s="95" customFormat="1">
      <c r="A77" s="96">
        <v>71</v>
      </c>
      <c r="B77" s="97" t="s">
        <v>244</v>
      </c>
      <c r="C77" s="98" t="s">
        <v>119</v>
      </c>
      <c r="D77" s="99" t="s">
        <v>663</v>
      </c>
      <c r="E77" s="100" t="s">
        <v>662</v>
      </c>
      <c r="F77" s="99" t="s">
        <v>663</v>
      </c>
      <c r="G77" s="96">
        <v>31</v>
      </c>
      <c r="H77" s="96" t="s">
        <v>666</v>
      </c>
      <c r="I77" s="96">
        <v>18</v>
      </c>
      <c r="J77" s="96">
        <v>2</v>
      </c>
      <c r="K77" s="96">
        <v>69</v>
      </c>
      <c r="L77" s="96">
        <v>6</v>
      </c>
      <c r="M77" s="96"/>
      <c r="N77" s="96"/>
      <c r="O77" s="96"/>
      <c r="P77" s="96"/>
      <c r="Q77" s="96">
        <f t="shared" si="19"/>
        <v>87</v>
      </c>
      <c r="R77" s="96">
        <f t="shared" si="19"/>
        <v>8</v>
      </c>
      <c r="S77" s="101">
        <v>1</v>
      </c>
      <c r="T77" s="102">
        <v>5</v>
      </c>
      <c r="U77" s="103">
        <f t="shared" si="20"/>
        <v>6</v>
      </c>
      <c r="V77" s="166">
        <v>1</v>
      </c>
      <c r="W77" s="104"/>
      <c r="X77" s="105">
        <f t="shared" si="21"/>
        <v>1</v>
      </c>
      <c r="Y77" s="166">
        <v>4</v>
      </c>
      <c r="Z77" s="104">
        <v>1</v>
      </c>
      <c r="AA77" s="105">
        <f t="shared" si="22"/>
        <v>5</v>
      </c>
      <c r="AB77" s="106">
        <f t="shared" si="23"/>
        <v>6</v>
      </c>
      <c r="AC77" s="104">
        <f t="shared" si="24"/>
        <v>0</v>
      </c>
      <c r="AD77" s="104">
        <f t="shared" si="25"/>
        <v>0</v>
      </c>
      <c r="AE77" s="104">
        <f t="shared" si="25"/>
        <v>0</v>
      </c>
      <c r="AF77" s="107">
        <f t="shared" si="26"/>
        <v>0</v>
      </c>
      <c r="AG77" s="107">
        <f t="shared" si="26"/>
        <v>0</v>
      </c>
      <c r="AH77" s="107">
        <f t="shared" si="26"/>
        <v>0</v>
      </c>
      <c r="AI77" s="118"/>
      <c r="AJ77" s="109">
        <v>1</v>
      </c>
      <c r="AK77" s="104">
        <f t="shared" si="27"/>
        <v>7</v>
      </c>
      <c r="AL77" s="104">
        <f t="shared" si="28"/>
        <v>1</v>
      </c>
      <c r="AM77" s="107">
        <f t="shared" si="29"/>
        <v>16.666666666666664</v>
      </c>
      <c r="AN77" s="110"/>
      <c r="AO77" s="110"/>
      <c r="AP77" s="111"/>
      <c r="AQ77" s="112"/>
      <c r="AR77" s="113"/>
      <c r="AS77" s="110"/>
      <c r="AT77" s="110"/>
      <c r="AU77" s="98"/>
      <c r="AV77" s="114"/>
      <c r="AW77" s="115"/>
      <c r="AX77" s="116"/>
      <c r="AY77" s="117">
        <v>1</v>
      </c>
      <c r="BB77" s="169">
        <f t="shared" si="18"/>
        <v>5</v>
      </c>
    </row>
    <row r="78" spans="1:54" s="95" customFormat="1">
      <c r="A78" s="96">
        <v>72</v>
      </c>
      <c r="B78" s="97" t="s">
        <v>249</v>
      </c>
      <c r="C78" s="98" t="s">
        <v>119</v>
      </c>
      <c r="D78" s="99" t="s">
        <v>663</v>
      </c>
      <c r="E78" s="100" t="s">
        <v>662</v>
      </c>
      <c r="F78" s="99" t="s">
        <v>663</v>
      </c>
      <c r="G78" s="96">
        <v>34</v>
      </c>
      <c r="H78" s="96" t="s">
        <v>666</v>
      </c>
      <c r="I78" s="96">
        <v>60</v>
      </c>
      <c r="J78" s="96">
        <v>2</v>
      </c>
      <c r="K78" s="96">
        <v>168</v>
      </c>
      <c r="L78" s="96">
        <v>6</v>
      </c>
      <c r="M78" s="96"/>
      <c r="N78" s="96"/>
      <c r="O78" s="96"/>
      <c r="P78" s="96"/>
      <c r="Q78" s="96">
        <f t="shared" si="19"/>
        <v>228</v>
      </c>
      <c r="R78" s="96">
        <f t="shared" si="19"/>
        <v>8</v>
      </c>
      <c r="S78" s="101">
        <v>1</v>
      </c>
      <c r="T78" s="102">
        <v>11</v>
      </c>
      <c r="U78" s="103">
        <f t="shared" si="20"/>
        <v>12</v>
      </c>
      <c r="V78" s="167">
        <v>1</v>
      </c>
      <c r="W78" s="110"/>
      <c r="X78" s="105">
        <f t="shared" si="21"/>
        <v>1</v>
      </c>
      <c r="Y78" s="166">
        <v>6</v>
      </c>
      <c r="Z78" s="104">
        <v>5</v>
      </c>
      <c r="AA78" s="105">
        <f t="shared" si="22"/>
        <v>11</v>
      </c>
      <c r="AB78" s="106">
        <f t="shared" si="23"/>
        <v>12</v>
      </c>
      <c r="AC78" s="104">
        <f t="shared" si="24"/>
        <v>0</v>
      </c>
      <c r="AD78" s="104">
        <f t="shared" si="25"/>
        <v>0</v>
      </c>
      <c r="AE78" s="104">
        <f t="shared" si="25"/>
        <v>0</v>
      </c>
      <c r="AF78" s="107">
        <f t="shared" si="26"/>
        <v>0</v>
      </c>
      <c r="AG78" s="107">
        <f t="shared" si="26"/>
        <v>0</v>
      </c>
      <c r="AH78" s="107">
        <f t="shared" si="26"/>
        <v>0</v>
      </c>
      <c r="AI78" s="118"/>
      <c r="AJ78" s="109">
        <v>1</v>
      </c>
      <c r="AK78" s="104">
        <f t="shared" si="27"/>
        <v>13</v>
      </c>
      <c r="AL78" s="104">
        <f t="shared" si="28"/>
        <v>1</v>
      </c>
      <c r="AM78" s="107">
        <f t="shared" si="29"/>
        <v>8.3333333333333321</v>
      </c>
      <c r="AN78" s="110"/>
      <c r="AO78" s="110"/>
      <c r="AP78" s="111"/>
      <c r="AQ78" s="112"/>
      <c r="AR78" s="113"/>
      <c r="AS78" s="110"/>
      <c r="AT78" s="110">
        <v>1</v>
      </c>
      <c r="AU78" s="98"/>
      <c r="AV78" s="114"/>
      <c r="AW78" s="115"/>
      <c r="AX78" s="116">
        <v>1</v>
      </c>
      <c r="AY78" s="96">
        <v>1</v>
      </c>
      <c r="BB78" s="169">
        <f t="shared" si="18"/>
        <v>7</v>
      </c>
    </row>
    <row r="79" spans="1:54" s="95" customFormat="1">
      <c r="A79" s="96">
        <v>73</v>
      </c>
      <c r="B79" s="97" t="s">
        <v>601</v>
      </c>
      <c r="C79" s="98" t="s">
        <v>562</v>
      </c>
      <c r="D79" s="99" t="s">
        <v>663</v>
      </c>
      <c r="E79" s="100" t="s">
        <v>662</v>
      </c>
      <c r="F79" s="99" t="s">
        <v>671</v>
      </c>
      <c r="G79" s="96">
        <v>105</v>
      </c>
      <c r="H79" s="96" t="s">
        <v>666</v>
      </c>
      <c r="I79" s="96">
        <v>51</v>
      </c>
      <c r="J79" s="96">
        <v>2</v>
      </c>
      <c r="K79" s="96">
        <v>128</v>
      </c>
      <c r="L79" s="96">
        <v>6</v>
      </c>
      <c r="M79" s="96"/>
      <c r="N79" s="96"/>
      <c r="O79" s="96"/>
      <c r="P79" s="96"/>
      <c r="Q79" s="96">
        <f t="shared" si="19"/>
        <v>179</v>
      </c>
      <c r="R79" s="96">
        <f t="shared" si="19"/>
        <v>8</v>
      </c>
      <c r="S79" s="101">
        <v>1</v>
      </c>
      <c r="T79" s="102">
        <v>10</v>
      </c>
      <c r="U79" s="103">
        <f t="shared" si="20"/>
        <v>11</v>
      </c>
      <c r="V79" s="166">
        <v>1</v>
      </c>
      <c r="W79" s="104"/>
      <c r="X79" s="105">
        <f t="shared" si="21"/>
        <v>1</v>
      </c>
      <c r="Y79" s="166">
        <v>10</v>
      </c>
      <c r="Z79" s="104"/>
      <c r="AA79" s="105">
        <f t="shared" si="22"/>
        <v>10</v>
      </c>
      <c r="AB79" s="106">
        <f t="shared" si="23"/>
        <v>11</v>
      </c>
      <c r="AC79" s="104">
        <f t="shared" si="24"/>
        <v>0</v>
      </c>
      <c r="AD79" s="104">
        <f t="shared" si="25"/>
        <v>0</v>
      </c>
      <c r="AE79" s="104">
        <f t="shared" si="25"/>
        <v>0</v>
      </c>
      <c r="AF79" s="107">
        <f t="shared" si="26"/>
        <v>0</v>
      </c>
      <c r="AG79" s="107">
        <f t="shared" si="26"/>
        <v>0</v>
      </c>
      <c r="AH79" s="107">
        <f t="shared" si="26"/>
        <v>0</v>
      </c>
      <c r="AI79" s="118"/>
      <c r="AJ79" s="109"/>
      <c r="AK79" s="104">
        <f t="shared" si="27"/>
        <v>11</v>
      </c>
      <c r="AL79" s="104">
        <f t="shared" si="28"/>
        <v>0</v>
      </c>
      <c r="AM79" s="107">
        <f t="shared" si="29"/>
        <v>0</v>
      </c>
      <c r="AN79" s="110"/>
      <c r="AO79" s="110"/>
      <c r="AP79" s="111"/>
      <c r="AQ79" s="112">
        <v>1</v>
      </c>
      <c r="AR79" s="113"/>
      <c r="AS79" s="110"/>
      <c r="AT79" s="110"/>
      <c r="AU79" s="98"/>
      <c r="AV79" s="114"/>
      <c r="AW79" s="115">
        <v>1</v>
      </c>
      <c r="AX79" s="116"/>
      <c r="AY79" s="96">
        <v>1</v>
      </c>
      <c r="BB79" s="169">
        <f t="shared" si="18"/>
        <v>11</v>
      </c>
    </row>
    <row r="80" spans="1:54" s="95" customFormat="1">
      <c r="A80" s="96">
        <v>74</v>
      </c>
      <c r="B80" s="97" t="s">
        <v>591</v>
      </c>
      <c r="C80" s="98" t="s">
        <v>562</v>
      </c>
      <c r="D80" s="99" t="s">
        <v>663</v>
      </c>
      <c r="E80" s="100" t="s">
        <v>662</v>
      </c>
      <c r="F80" s="99" t="s">
        <v>671</v>
      </c>
      <c r="G80" s="96">
        <v>130</v>
      </c>
      <c r="H80" s="96" t="s">
        <v>666</v>
      </c>
      <c r="I80" s="96">
        <v>25</v>
      </c>
      <c r="J80" s="96">
        <v>2</v>
      </c>
      <c r="K80" s="96">
        <v>60</v>
      </c>
      <c r="L80" s="96">
        <v>6</v>
      </c>
      <c r="M80" s="96"/>
      <c r="N80" s="96"/>
      <c r="O80" s="96"/>
      <c r="P80" s="96"/>
      <c r="Q80" s="96">
        <f t="shared" si="19"/>
        <v>85</v>
      </c>
      <c r="R80" s="96">
        <f t="shared" si="19"/>
        <v>8</v>
      </c>
      <c r="S80" s="101">
        <v>1</v>
      </c>
      <c r="T80" s="102">
        <v>5</v>
      </c>
      <c r="U80" s="103">
        <f t="shared" si="20"/>
        <v>6</v>
      </c>
      <c r="V80" s="167">
        <v>1</v>
      </c>
      <c r="W80" s="110"/>
      <c r="X80" s="105">
        <f t="shared" si="21"/>
        <v>1</v>
      </c>
      <c r="Y80" s="166">
        <v>4</v>
      </c>
      <c r="Z80" s="104">
        <v>1</v>
      </c>
      <c r="AA80" s="105">
        <f t="shared" si="22"/>
        <v>5</v>
      </c>
      <c r="AB80" s="106">
        <f t="shared" si="23"/>
        <v>6</v>
      </c>
      <c r="AC80" s="104">
        <f t="shared" si="24"/>
        <v>0</v>
      </c>
      <c r="AD80" s="104">
        <f t="shared" si="25"/>
        <v>0</v>
      </c>
      <c r="AE80" s="104">
        <f t="shared" si="25"/>
        <v>0</v>
      </c>
      <c r="AF80" s="107">
        <f t="shared" si="26"/>
        <v>0</v>
      </c>
      <c r="AG80" s="107">
        <f t="shared" si="26"/>
        <v>0</v>
      </c>
      <c r="AH80" s="107">
        <f t="shared" si="26"/>
        <v>0</v>
      </c>
      <c r="AI80" s="118"/>
      <c r="AJ80" s="109"/>
      <c r="AK80" s="104">
        <f t="shared" si="27"/>
        <v>6</v>
      </c>
      <c r="AL80" s="104">
        <f t="shared" si="28"/>
        <v>0</v>
      </c>
      <c r="AM80" s="107">
        <f t="shared" si="29"/>
        <v>0</v>
      </c>
      <c r="AN80" s="110"/>
      <c r="AO80" s="110"/>
      <c r="AP80" s="111"/>
      <c r="AQ80" s="112"/>
      <c r="AR80" s="113"/>
      <c r="AS80" s="110"/>
      <c r="AT80" s="110"/>
      <c r="AU80" s="98"/>
      <c r="AV80" s="114">
        <v>1</v>
      </c>
      <c r="AW80" s="115"/>
      <c r="AX80" s="116"/>
      <c r="AY80" s="117">
        <v>1</v>
      </c>
      <c r="BB80" s="169">
        <f t="shared" si="18"/>
        <v>5</v>
      </c>
    </row>
    <row r="81" spans="1:54" s="95" customFormat="1">
      <c r="A81" s="96">
        <v>75</v>
      </c>
      <c r="B81" s="97" t="s">
        <v>597</v>
      </c>
      <c r="C81" s="98" t="s">
        <v>562</v>
      </c>
      <c r="D81" s="99" t="s">
        <v>663</v>
      </c>
      <c r="E81" s="100" t="s">
        <v>662</v>
      </c>
      <c r="F81" s="99" t="s">
        <v>671</v>
      </c>
      <c r="G81" s="96">
        <v>117</v>
      </c>
      <c r="H81" s="96" t="s">
        <v>666</v>
      </c>
      <c r="I81" s="96">
        <v>48</v>
      </c>
      <c r="J81" s="96">
        <v>3</v>
      </c>
      <c r="K81" s="96">
        <v>73</v>
      </c>
      <c r="L81" s="96">
        <v>6</v>
      </c>
      <c r="M81" s="96"/>
      <c r="N81" s="96"/>
      <c r="O81" s="96"/>
      <c r="P81" s="96"/>
      <c r="Q81" s="96">
        <f t="shared" si="19"/>
        <v>121</v>
      </c>
      <c r="R81" s="96">
        <f t="shared" si="19"/>
        <v>9</v>
      </c>
      <c r="S81" s="101">
        <v>1</v>
      </c>
      <c r="T81" s="102">
        <v>9</v>
      </c>
      <c r="U81" s="103">
        <f t="shared" si="20"/>
        <v>10</v>
      </c>
      <c r="V81" s="166">
        <v>1</v>
      </c>
      <c r="W81" s="104"/>
      <c r="X81" s="105">
        <f t="shared" si="21"/>
        <v>1</v>
      </c>
      <c r="Y81" s="166">
        <v>7</v>
      </c>
      <c r="Z81" s="104">
        <v>2</v>
      </c>
      <c r="AA81" s="105">
        <f t="shared" si="22"/>
        <v>9</v>
      </c>
      <c r="AB81" s="106">
        <f t="shared" si="23"/>
        <v>10</v>
      </c>
      <c r="AC81" s="104">
        <f t="shared" si="24"/>
        <v>0</v>
      </c>
      <c r="AD81" s="104">
        <f t="shared" si="25"/>
        <v>0</v>
      </c>
      <c r="AE81" s="104">
        <f t="shared" si="25"/>
        <v>0</v>
      </c>
      <c r="AF81" s="107">
        <f t="shared" si="26"/>
        <v>0</v>
      </c>
      <c r="AG81" s="107">
        <f t="shared" si="26"/>
        <v>0</v>
      </c>
      <c r="AH81" s="107">
        <f t="shared" si="26"/>
        <v>0</v>
      </c>
      <c r="AI81" s="118"/>
      <c r="AJ81" s="109">
        <v>1</v>
      </c>
      <c r="AK81" s="104">
        <f t="shared" si="27"/>
        <v>11</v>
      </c>
      <c r="AL81" s="104">
        <f t="shared" si="28"/>
        <v>1</v>
      </c>
      <c r="AM81" s="107">
        <f t="shared" si="29"/>
        <v>10</v>
      </c>
      <c r="AN81" s="110"/>
      <c r="AO81" s="110"/>
      <c r="AP81" s="111"/>
      <c r="AQ81" s="112"/>
      <c r="AR81" s="113"/>
      <c r="AS81" s="110"/>
      <c r="AT81" s="110"/>
      <c r="AU81" s="98"/>
      <c r="AV81" s="114"/>
      <c r="AW81" s="115"/>
      <c r="AX81" s="116">
        <v>1</v>
      </c>
      <c r="AY81" s="117">
        <v>1</v>
      </c>
      <c r="BB81" s="169">
        <f t="shared" si="18"/>
        <v>8</v>
      </c>
    </row>
    <row r="82" spans="1:54" s="95" customFormat="1">
      <c r="A82" s="96">
        <v>76</v>
      </c>
      <c r="B82" s="97" t="s">
        <v>559</v>
      </c>
      <c r="C82" s="98" t="s">
        <v>562</v>
      </c>
      <c r="D82" s="99" t="s">
        <v>661</v>
      </c>
      <c r="E82" s="100" t="s">
        <v>662</v>
      </c>
      <c r="F82" s="99" t="s">
        <v>672</v>
      </c>
      <c r="G82" s="96">
        <v>150</v>
      </c>
      <c r="H82" s="96" t="s">
        <v>673</v>
      </c>
      <c r="I82" s="96">
        <v>100</v>
      </c>
      <c r="J82" s="96">
        <v>4</v>
      </c>
      <c r="K82" s="96">
        <v>219</v>
      </c>
      <c r="L82" s="96">
        <v>6</v>
      </c>
      <c r="M82" s="96">
        <v>59</v>
      </c>
      <c r="N82" s="96">
        <v>3</v>
      </c>
      <c r="O82" s="96">
        <v>18</v>
      </c>
      <c r="P82" s="96">
        <v>3</v>
      </c>
      <c r="Q82" s="96">
        <f t="shared" si="19"/>
        <v>396</v>
      </c>
      <c r="R82" s="96">
        <f t="shared" si="19"/>
        <v>16</v>
      </c>
      <c r="S82" s="101">
        <v>2</v>
      </c>
      <c r="T82" s="102">
        <v>26</v>
      </c>
      <c r="U82" s="103">
        <f t="shared" si="20"/>
        <v>28</v>
      </c>
      <c r="V82" s="167">
        <v>1</v>
      </c>
      <c r="W82" s="110"/>
      <c r="X82" s="105">
        <f t="shared" si="21"/>
        <v>1</v>
      </c>
      <c r="Y82" s="166">
        <v>22</v>
      </c>
      <c r="Z82" s="104">
        <v>4</v>
      </c>
      <c r="AA82" s="105">
        <f t="shared" si="22"/>
        <v>26</v>
      </c>
      <c r="AB82" s="106">
        <f t="shared" si="23"/>
        <v>27</v>
      </c>
      <c r="AC82" s="104">
        <f t="shared" si="24"/>
        <v>-1</v>
      </c>
      <c r="AD82" s="104">
        <f t="shared" si="25"/>
        <v>0</v>
      </c>
      <c r="AE82" s="104">
        <f t="shared" si="25"/>
        <v>-1</v>
      </c>
      <c r="AF82" s="107">
        <f t="shared" si="26"/>
        <v>-50</v>
      </c>
      <c r="AG82" s="107">
        <f t="shared" si="26"/>
        <v>0</v>
      </c>
      <c r="AH82" s="107">
        <f t="shared" si="26"/>
        <v>-3.5714285714285712</v>
      </c>
      <c r="AI82" s="118"/>
      <c r="AJ82" s="109">
        <v>1</v>
      </c>
      <c r="AK82" s="104">
        <f t="shared" si="27"/>
        <v>28</v>
      </c>
      <c r="AL82" s="104">
        <f t="shared" si="28"/>
        <v>0</v>
      </c>
      <c r="AM82" s="107">
        <f t="shared" si="29"/>
        <v>0</v>
      </c>
      <c r="AN82" s="110"/>
      <c r="AO82" s="110"/>
      <c r="AP82" s="111"/>
      <c r="AQ82" s="112"/>
      <c r="AR82" s="113"/>
      <c r="AS82" s="110"/>
      <c r="AT82" s="110"/>
      <c r="AU82" s="98"/>
      <c r="AV82" s="114"/>
      <c r="AW82" s="115">
        <v>1</v>
      </c>
      <c r="AX82" s="116"/>
      <c r="AY82" s="117">
        <v>1</v>
      </c>
      <c r="BB82" s="169">
        <f t="shared" si="18"/>
        <v>23</v>
      </c>
    </row>
    <row r="83" spans="1:54" s="95" customFormat="1">
      <c r="A83" s="96">
        <v>77</v>
      </c>
      <c r="B83" s="97" t="s">
        <v>566</v>
      </c>
      <c r="C83" s="98" t="s">
        <v>562</v>
      </c>
      <c r="D83" s="99" t="s">
        <v>661</v>
      </c>
      <c r="E83" s="100" t="s">
        <v>662</v>
      </c>
      <c r="F83" s="99" t="s">
        <v>671</v>
      </c>
      <c r="G83" s="96">
        <v>112</v>
      </c>
      <c r="H83" s="96" t="s">
        <v>664</v>
      </c>
      <c r="I83" s="96">
        <v>40</v>
      </c>
      <c r="J83" s="96">
        <v>2</v>
      </c>
      <c r="K83" s="96">
        <v>88</v>
      </c>
      <c r="L83" s="96">
        <v>6</v>
      </c>
      <c r="M83" s="96">
        <v>43</v>
      </c>
      <c r="N83" s="96">
        <v>3</v>
      </c>
      <c r="O83" s="96"/>
      <c r="P83" s="96"/>
      <c r="Q83" s="96">
        <f t="shared" si="19"/>
        <v>171</v>
      </c>
      <c r="R83" s="96">
        <f t="shared" si="19"/>
        <v>11</v>
      </c>
      <c r="S83" s="101">
        <v>1</v>
      </c>
      <c r="T83" s="102">
        <v>15</v>
      </c>
      <c r="U83" s="103">
        <f t="shared" si="20"/>
        <v>16</v>
      </c>
      <c r="V83" s="166">
        <v>1</v>
      </c>
      <c r="W83" s="104"/>
      <c r="X83" s="105">
        <f t="shared" si="21"/>
        <v>1</v>
      </c>
      <c r="Y83" s="166">
        <v>15</v>
      </c>
      <c r="Z83" s="104"/>
      <c r="AA83" s="105">
        <f t="shared" si="22"/>
        <v>15</v>
      </c>
      <c r="AB83" s="106">
        <f t="shared" si="23"/>
        <v>16</v>
      </c>
      <c r="AC83" s="104">
        <f t="shared" si="24"/>
        <v>0</v>
      </c>
      <c r="AD83" s="104">
        <f t="shared" si="25"/>
        <v>0</v>
      </c>
      <c r="AE83" s="104">
        <f t="shared" si="25"/>
        <v>0</v>
      </c>
      <c r="AF83" s="107">
        <f t="shared" si="26"/>
        <v>0</v>
      </c>
      <c r="AG83" s="107">
        <f t="shared" si="26"/>
        <v>0</v>
      </c>
      <c r="AH83" s="107">
        <f t="shared" si="26"/>
        <v>0</v>
      </c>
      <c r="AI83" s="118"/>
      <c r="AJ83" s="109"/>
      <c r="AK83" s="104">
        <f t="shared" si="27"/>
        <v>16</v>
      </c>
      <c r="AL83" s="104">
        <f t="shared" si="28"/>
        <v>0</v>
      </c>
      <c r="AM83" s="107">
        <f t="shared" si="29"/>
        <v>0</v>
      </c>
      <c r="AN83" s="110"/>
      <c r="AO83" s="110"/>
      <c r="AP83" s="111"/>
      <c r="AQ83" s="112"/>
      <c r="AR83" s="113"/>
      <c r="AS83" s="110"/>
      <c r="AT83" s="110"/>
      <c r="AU83" s="98"/>
      <c r="AV83" s="114">
        <v>1</v>
      </c>
      <c r="AW83" s="115"/>
      <c r="AX83" s="116"/>
      <c r="AY83" s="96">
        <v>1</v>
      </c>
      <c r="BB83" s="169">
        <f t="shared" si="18"/>
        <v>16</v>
      </c>
    </row>
    <row r="84" spans="1:54" s="95" customFormat="1">
      <c r="A84" s="96">
        <v>78</v>
      </c>
      <c r="B84" s="97" t="s">
        <v>571</v>
      </c>
      <c r="C84" s="98" t="s">
        <v>562</v>
      </c>
      <c r="D84" s="99" t="s">
        <v>663</v>
      </c>
      <c r="E84" s="100" t="s">
        <v>662</v>
      </c>
      <c r="F84" s="99" t="s">
        <v>671</v>
      </c>
      <c r="G84" s="96">
        <v>100</v>
      </c>
      <c r="H84" s="96" t="s">
        <v>666</v>
      </c>
      <c r="I84" s="96">
        <v>49</v>
      </c>
      <c r="J84" s="96">
        <v>3</v>
      </c>
      <c r="K84" s="96">
        <v>125</v>
      </c>
      <c r="L84" s="96">
        <v>6</v>
      </c>
      <c r="M84" s="96"/>
      <c r="N84" s="96"/>
      <c r="O84" s="96"/>
      <c r="P84" s="96"/>
      <c r="Q84" s="96">
        <f t="shared" si="19"/>
        <v>174</v>
      </c>
      <c r="R84" s="96">
        <f t="shared" si="19"/>
        <v>9</v>
      </c>
      <c r="S84" s="101">
        <v>1</v>
      </c>
      <c r="T84" s="102">
        <v>10</v>
      </c>
      <c r="U84" s="103">
        <f t="shared" si="20"/>
        <v>11</v>
      </c>
      <c r="V84" s="167">
        <v>1</v>
      </c>
      <c r="W84" s="110"/>
      <c r="X84" s="105">
        <f t="shared" si="21"/>
        <v>1</v>
      </c>
      <c r="Y84" s="166">
        <v>9</v>
      </c>
      <c r="Z84" s="104">
        <v>1</v>
      </c>
      <c r="AA84" s="105">
        <f t="shared" si="22"/>
        <v>10</v>
      </c>
      <c r="AB84" s="106">
        <f t="shared" si="23"/>
        <v>11</v>
      </c>
      <c r="AC84" s="104">
        <f t="shared" si="24"/>
        <v>0</v>
      </c>
      <c r="AD84" s="104">
        <f t="shared" si="25"/>
        <v>0</v>
      </c>
      <c r="AE84" s="104">
        <f t="shared" si="25"/>
        <v>0</v>
      </c>
      <c r="AF84" s="107">
        <f t="shared" si="26"/>
        <v>0</v>
      </c>
      <c r="AG84" s="107">
        <f t="shared" si="26"/>
        <v>0</v>
      </c>
      <c r="AH84" s="107">
        <f t="shared" si="26"/>
        <v>0</v>
      </c>
      <c r="AI84" s="118">
        <v>1</v>
      </c>
      <c r="AJ84" s="109"/>
      <c r="AK84" s="104">
        <f t="shared" si="27"/>
        <v>12</v>
      </c>
      <c r="AL84" s="104">
        <f t="shared" si="28"/>
        <v>1</v>
      </c>
      <c r="AM84" s="107">
        <f t="shared" si="29"/>
        <v>9.0909090909090917</v>
      </c>
      <c r="AN84" s="110"/>
      <c r="AO84" s="110"/>
      <c r="AP84" s="111"/>
      <c r="AQ84" s="112"/>
      <c r="AR84" s="113"/>
      <c r="AS84" s="110"/>
      <c r="AT84" s="110"/>
      <c r="AU84" s="98"/>
      <c r="AV84" s="114"/>
      <c r="AW84" s="115"/>
      <c r="AX84" s="116">
        <v>1</v>
      </c>
      <c r="AY84" s="96">
        <v>1</v>
      </c>
      <c r="BB84" s="169">
        <f t="shared" si="18"/>
        <v>10</v>
      </c>
    </row>
    <row r="85" spans="1:54" s="95" customFormat="1">
      <c r="A85" s="96">
        <v>79</v>
      </c>
      <c r="B85" s="97" t="s">
        <v>576</v>
      </c>
      <c r="C85" s="98" t="s">
        <v>562</v>
      </c>
      <c r="D85" s="99" t="s">
        <v>663</v>
      </c>
      <c r="E85" s="100" t="s">
        <v>662</v>
      </c>
      <c r="F85" s="99" t="s">
        <v>671</v>
      </c>
      <c r="G85" s="96">
        <v>112</v>
      </c>
      <c r="H85" s="96" t="s">
        <v>666</v>
      </c>
      <c r="I85" s="96">
        <v>32</v>
      </c>
      <c r="J85" s="96">
        <v>2</v>
      </c>
      <c r="K85" s="96">
        <v>95</v>
      </c>
      <c r="L85" s="96">
        <v>6</v>
      </c>
      <c r="M85" s="96"/>
      <c r="N85" s="96"/>
      <c r="O85" s="96"/>
      <c r="P85" s="96"/>
      <c r="Q85" s="96">
        <f t="shared" si="19"/>
        <v>127</v>
      </c>
      <c r="R85" s="96">
        <f t="shared" si="19"/>
        <v>8</v>
      </c>
      <c r="S85" s="101">
        <v>1</v>
      </c>
      <c r="T85" s="102">
        <v>9</v>
      </c>
      <c r="U85" s="103">
        <f t="shared" si="20"/>
        <v>10</v>
      </c>
      <c r="V85" s="166">
        <v>1</v>
      </c>
      <c r="W85" s="104"/>
      <c r="X85" s="105">
        <f t="shared" si="21"/>
        <v>1</v>
      </c>
      <c r="Y85" s="166">
        <v>9</v>
      </c>
      <c r="Z85" s="104"/>
      <c r="AA85" s="105">
        <f t="shared" si="22"/>
        <v>9</v>
      </c>
      <c r="AB85" s="106">
        <f t="shared" si="23"/>
        <v>10</v>
      </c>
      <c r="AC85" s="104">
        <f t="shared" si="24"/>
        <v>0</v>
      </c>
      <c r="AD85" s="104">
        <f t="shared" si="25"/>
        <v>0</v>
      </c>
      <c r="AE85" s="104">
        <f t="shared" si="25"/>
        <v>0</v>
      </c>
      <c r="AF85" s="107">
        <f t="shared" si="26"/>
        <v>0</v>
      </c>
      <c r="AG85" s="107">
        <f t="shared" si="26"/>
        <v>0</v>
      </c>
      <c r="AH85" s="107">
        <f t="shared" si="26"/>
        <v>0</v>
      </c>
      <c r="AI85" s="118"/>
      <c r="AJ85" s="109"/>
      <c r="AK85" s="104">
        <f t="shared" si="27"/>
        <v>10</v>
      </c>
      <c r="AL85" s="104">
        <f t="shared" si="28"/>
        <v>0</v>
      </c>
      <c r="AM85" s="107">
        <f t="shared" si="29"/>
        <v>0</v>
      </c>
      <c r="AN85" s="110"/>
      <c r="AO85" s="110"/>
      <c r="AP85" s="111"/>
      <c r="AQ85" s="112"/>
      <c r="AR85" s="113"/>
      <c r="AS85" s="110"/>
      <c r="AT85" s="110"/>
      <c r="AU85" s="98"/>
      <c r="AV85" s="114"/>
      <c r="AW85" s="115"/>
      <c r="AX85" s="116">
        <v>1</v>
      </c>
      <c r="AY85" s="117">
        <v>1</v>
      </c>
      <c r="BB85" s="169">
        <f t="shared" si="18"/>
        <v>10</v>
      </c>
    </row>
    <row r="86" spans="1:54" s="95" customFormat="1">
      <c r="A86" s="96">
        <v>80</v>
      </c>
      <c r="B86" s="97" t="s">
        <v>581</v>
      </c>
      <c r="C86" s="98" t="s">
        <v>562</v>
      </c>
      <c r="D86" s="99" t="s">
        <v>663</v>
      </c>
      <c r="E86" s="100" t="s">
        <v>662</v>
      </c>
      <c r="F86" s="99" t="s">
        <v>671</v>
      </c>
      <c r="G86" s="96">
        <v>100</v>
      </c>
      <c r="H86" s="96" t="s">
        <v>666</v>
      </c>
      <c r="I86" s="96">
        <v>32</v>
      </c>
      <c r="J86" s="96">
        <v>2</v>
      </c>
      <c r="K86" s="96">
        <v>97</v>
      </c>
      <c r="L86" s="96">
        <v>6</v>
      </c>
      <c r="M86" s="96"/>
      <c r="N86" s="96"/>
      <c r="O86" s="96"/>
      <c r="P86" s="96"/>
      <c r="Q86" s="96">
        <f t="shared" si="19"/>
        <v>129</v>
      </c>
      <c r="R86" s="96">
        <f t="shared" si="19"/>
        <v>8</v>
      </c>
      <c r="S86" s="101">
        <v>1</v>
      </c>
      <c r="T86" s="102">
        <v>9</v>
      </c>
      <c r="U86" s="103">
        <f t="shared" si="20"/>
        <v>10</v>
      </c>
      <c r="V86" s="167">
        <v>1</v>
      </c>
      <c r="W86" s="110"/>
      <c r="X86" s="105">
        <f t="shared" si="21"/>
        <v>1</v>
      </c>
      <c r="Y86" s="166">
        <v>9</v>
      </c>
      <c r="Z86" s="104"/>
      <c r="AA86" s="105">
        <f t="shared" si="22"/>
        <v>9</v>
      </c>
      <c r="AB86" s="106">
        <f t="shared" si="23"/>
        <v>10</v>
      </c>
      <c r="AC86" s="104">
        <f t="shared" si="24"/>
        <v>0</v>
      </c>
      <c r="AD86" s="104">
        <f t="shared" si="25"/>
        <v>0</v>
      </c>
      <c r="AE86" s="104">
        <f t="shared" si="25"/>
        <v>0</v>
      </c>
      <c r="AF86" s="107">
        <f t="shared" si="26"/>
        <v>0</v>
      </c>
      <c r="AG86" s="107">
        <f t="shared" si="26"/>
        <v>0</v>
      </c>
      <c r="AH86" s="107">
        <f t="shared" si="26"/>
        <v>0</v>
      </c>
      <c r="AI86" s="118"/>
      <c r="AJ86" s="109"/>
      <c r="AK86" s="104">
        <f t="shared" si="27"/>
        <v>10</v>
      </c>
      <c r="AL86" s="104">
        <f t="shared" si="28"/>
        <v>0</v>
      </c>
      <c r="AM86" s="107">
        <f t="shared" si="29"/>
        <v>0</v>
      </c>
      <c r="AN86" s="110"/>
      <c r="AO86" s="110"/>
      <c r="AP86" s="111"/>
      <c r="AQ86" s="112"/>
      <c r="AR86" s="113"/>
      <c r="AS86" s="110"/>
      <c r="AT86" s="110"/>
      <c r="AU86" s="98"/>
      <c r="AV86" s="114"/>
      <c r="AW86" s="115">
        <v>1</v>
      </c>
      <c r="AX86" s="116"/>
      <c r="AY86" s="117">
        <v>1</v>
      </c>
      <c r="BB86" s="169">
        <f t="shared" si="18"/>
        <v>10</v>
      </c>
    </row>
    <row r="87" spans="1:54" s="95" customFormat="1">
      <c r="A87" s="96">
        <v>81</v>
      </c>
      <c r="B87" s="97" t="s">
        <v>586</v>
      </c>
      <c r="C87" s="98" t="s">
        <v>562</v>
      </c>
      <c r="D87" s="99" t="s">
        <v>663</v>
      </c>
      <c r="E87" s="100" t="s">
        <v>668</v>
      </c>
      <c r="F87" s="99" t="s">
        <v>671</v>
      </c>
      <c r="G87" s="96">
        <v>100</v>
      </c>
      <c r="H87" s="96" t="s">
        <v>666</v>
      </c>
      <c r="I87" s="96">
        <v>108</v>
      </c>
      <c r="J87" s="96">
        <v>4</v>
      </c>
      <c r="K87" s="96">
        <v>261</v>
      </c>
      <c r="L87" s="96">
        <v>8</v>
      </c>
      <c r="M87" s="96"/>
      <c r="N87" s="96"/>
      <c r="O87" s="96"/>
      <c r="P87" s="96"/>
      <c r="Q87" s="96">
        <f t="shared" si="19"/>
        <v>369</v>
      </c>
      <c r="R87" s="96">
        <f t="shared" si="19"/>
        <v>12</v>
      </c>
      <c r="S87" s="101">
        <v>2</v>
      </c>
      <c r="T87" s="102">
        <v>16</v>
      </c>
      <c r="U87" s="103">
        <f t="shared" si="20"/>
        <v>18</v>
      </c>
      <c r="V87" s="166">
        <v>1</v>
      </c>
      <c r="W87" s="104"/>
      <c r="X87" s="105">
        <f t="shared" si="21"/>
        <v>1</v>
      </c>
      <c r="Y87" s="166">
        <v>14</v>
      </c>
      <c r="Z87" s="104">
        <v>2</v>
      </c>
      <c r="AA87" s="105">
        <f t="shared" si="22"/>
        <v>16</v>
      </c>
      <c r="AB87" s="106">
        <f t="shared" si="23"/>
        <v>17</v>
      </c>
      <c r="AC87" s="104">
        <f t="shared" si="24"/>
        <v>-1</v>
      </c>
      <c r="AD87" s="104">
        <f t="shared" si="25"/>
        <v>0</v>
      </c>
      <c r="AE87" s="104">
        <f t="shared" si="25"/>
        <v>-1</v>
      </c>
      <c r="AF87" s="107">
        <f t="shared" si="26"/>
        <v>-50</v>
      </c>
      <c r="AG87" s="107">
        <f t="shared" si="26"/>
        <v>0</v>
      </c>
      <c r="AH87" s="107">
        <f t="shared" si="26"/>
        <v>-5.5555555555555554</v>
      </c>
      <c r="AI87" s="118"/>
      <c r="AJ87" s="109"/>
      <c r="AK87" s="104">
        <f t="shared" si="27"/>
        <v>17</v>
      </c>
      <c r="AL87" s="104">
        <f t="shared" si="28"/>
        <v>-1</v>
      </c>
      <c r="AM87" s="107">
        <f t="shared" si="29"/>
        <v>-5.5555555555555554</v>
      </c>
      <c r="AN87" s="110"/>
      <c r="AO87" s="110"/>
      <c r="AP87" s="111"/>
      <c r="AQ87" s="112"/>
      <c r="AR87" s="113"/>
      <c r="AS87" s="110"/>
      <c r="AT87" s="110"/>
      <c r="AU87" s="98"/>
      <c r="AV87" s="114"/>
      <c r="AW87" s="115"/>
      <c r="AX87" s="116"/>
      <c r="AY87" s="96">
        <v>1</v>
      </c>
      <c r="BB87" s="169">
        <f t="shared" si="18"/>
        <v>15</v>
      </c>
    </row>
    <row r="88" spans="1:54" s="95" customFormat="1">
      <c r="A88" s="96">
        <v>82</v>
      </c>
      <c r="B88" s="97" t="s">
        <v>550</v>
      </c>
      <c r="C88" s="119" t="s">
        <v>460</v>
      </c>
      <c r="D88" s="99" t="s">
        <v>661</v>
      </c>
      <c r="E88" s="100" t="s">
        <v>674</v>
      </c>
      <c r="F88" s="99" t="s">
        <v>672</v>
      </c>
      <c r="G88" s="96">
        <v>130</v>
      </c>
      <c r="H88" s="96" t="s">
        <v>664</v>
      </c>
      <c r="I88" s="120">
        <v>11</v>
      </c>
      <c r="J88" s="120">
        <v>2</v>
      </c>
      <c r="K88" s="96">
        <v>30</v>
      </c>
      <c r="L88" s="96">
        <v>6</v>
      </c>
      <c r="M88" s="96">
        <v>12</v>
      </c>
      <c r="N88" s="96">
        <v>3</v>
      </c>
      <c r="O88" s="96"/>
      <c r="P88" s="96"/>
      <c r="Q88" s="96">
        <f t="shared" si="19"/>
        <v>53</v>
      </c>
      <c r="R88" s="96">
        <f t="shared" si="19"/>
        <v>11</v>
      </c>
      <c r="S88" s="101">
        <v>1</v>
      </c>
      <c r="T88" s="102">
        <v>3</v>
      </c>
      <c r="U88" s="103">
        <f t="shared" si="20"/>
        <v>4</v>
      </c>
      <c r="V88" s="166">
        <v>1</v>
      </c>
      <c r="W88" s="104"/>
      <c r="X88" s="105">
        <f t="shared" si="21"/>
        <v>1</v>
      </c>
      <c r="Y88" s="166">
        <v>8</v>
      </c>
      <c r="Z88" s="104"/>
      <c r="AA88" s="105">
        <f t="shared" si="22"/>
        <v>8</v>
      </c>
      <c r="AB88" s="106">
        <f t="shared" si="23"/>
        <v>9</v>
      </c>
      <c r="AC88" s="104">
        <f t="shared" si="24"/>
        <v>0</v>
      </c>
      <c r="AD88" s="104">
        <f t="shared" si="25"/>
        <v>5</v>
      </c>
      <c r="AE88" s="104">
        <f t="shared" si="25"/>
        <v>5</v>
      </c>
      <c r="AF88" s="107">
        <f t="shared" si="26"/>
        <v>0</v>
      </c>
      <c r="AG88" s="107">
        <f t="shared" si="26"/>
        <v>166.66666666666669</v>
      </c>
      <c r="AH88" s="107">
        <f t="shared" si="26"/>
        <v>125</v>
      </c>
      <c r="AI88" s="118"/>
      <c r="AJ88" s="109"/>
      <c r="AK88" s="104">
        <f t="shared" si="27"/>
        <v>9</v>
      </c>
      <c r="AL88" s="104">
        <f t="shared" si="28"/>
        <v>5</v>
      </c>
      <c r="AM88" s="107">
        <f t="shared" si="29"/>
        <v>125</v>
      </c>
      <c r="AN88" s="110"/>
      <c r="AO88" s="110"/>
      <c r="AP88" s="111"/>
      <c r="AQ88" s="112"/>
      <c r="AR88" s="113"/>
      <c r="AS88" s="110"/>
      <c r="AT88" s="110"/>
      <c r="AU88" s="98"/>
      <c r="AV88" s="114"/>
      <c r="AW88" s="115"/>
      <c r="AX88" s="116"/>
      <c r="AY88" s="96">
        <v>1</v>
      </c>
      <c r="BB88" s="169">
        <f t="shared" si="18"/>
        <v>9</v>
      </c>
    </row>
    <row r="89" spans="1:54" s="95" customFormat="1">
      <c r="A89" s="96">
        <v>83</v>
      </c>
      <c r="B89" s="97" t="s">
        <v>555</v>
      </c>
      <c r="C89" s="119" t="s">
        <v>460</v>
      </c>
      <c r="D89" s="99" t="s">
        <v>661</v>
      </c>
      <c r="E89" s="100" t="s">
        <v>674</v>
      </c>
      <c r="F89" s="99" t="s">
        <v>671</v>
      </c>
      <c r="G89" s="96">
        <v>94</v>
      </c>
      <c r="H89" s="96" t="s">
        <v>664</v>
      </c>
      <c r="I89" s="120">
        <v>52</v>
      </c>
      <c r="J89" s="120">
        <v>2</v>
      </c>
      <c r="K89" s="96">
        <v>247</v>
      </c>
      <c r="L89" s="96">
        <v>7</v>
      </c>
      <c r="M89" s="96">
        <v>135</v>
      </c>
      <c r="N89" s="96">
        <v>4</v>
      </c>
      <c r="O89" s="96"/>
      <c r="P89" s="96"/>
      <c r="Q89" s="96">
        <f t="shared" si="19"/>
        <v>434</v>
      </c>
      <c r="R89" s="96">
        <f t="shared" si="19"/>
        <v>13</v>
      </c>
      <c r="S89" s="101">
        <v>2</v>
      </c>
      <c r="T89" s="102">
        <v>21</v>
      </c>
      <c r="U89" s="103">
        <f t="shared" si="20"/>
        <v>23</v>
      </c>
      <c r="V89" s="167">
        <v>1</v>
      </c>
      <c r="W89" s="110">
        <v>1</v>
      </c>
      <c r="X89" s="105">
        <f t="shared" si="21"/>
        <v>2</v>
      </c>
      <c r="Y89" s="166">
        <v>22</v>
      </c>
      <c r="Z89" s="104">
        <v>1</v>
      </c>
      <c r="AA89" s="105">
        <f t="shared" si="22"/>
        <v>23</v>
      </c>
      <c r="AB89" s="106">
        <f t="shared" si="23"/>
        <v>25</v>
      </c>
      <c r="AC89" s="104">
        <f t="shared" si="24"/>
        <v>0</v>
      </c>
      <c r="AD89" s="104">
        <f t="shared" si="25"/>
        <v>2</v>
      </c>
      <c r="AE89" s="104">
        <f t="shared" si="25"/>
        <v>2</v>
      </c>
      <c r="AF89" s="107">
        <f t="shared" si="26"/>
        <v>0</v>
      </c>
      <c r="AG89" s="107">
        <f t="shared" si="26"/>
        <v>9.5238095238095237</v>
      </c>
      <c r="AH89" s="107">
        <f t="shared" si="26"/>
        <v>8.695652173913043</v>
      </c>
      <c r="AI89" s="118"/>
      <c r="AJ89" s="109"/>
      <c r="AK89" s="104">
        <f t="shared" si="27"/>
        <v>25</v>
      </c>
      <c r="AL89" s="104">
        <f t="shared" si="28"/>
        <v>2</v>
      </c>
      <c r="AM89" s="107">
        <f t="shared" si="29"/>
        <v>8.695652173913043</v>
      </c>
      <c r="AN89" s="110"/>
      <c r="AO89" s="110"/>
      <c r="AP89" s="111"/>
      <c r="AQ89" s="112">
        <v>1</v>
      </c>
      <c r="AR89" s="113"/>
      <c r="AS89" s="110"/>
      <c r="AT89" s="110">
        <v>1</v>
      </c>
      <c r="AU89" s="98"/>
      <c r="AV89" s="114"/>
      <c r="AW89" s="115"/>
      <c r="AX89" s="116"/>
      <c r="AY89" s="96">
        <v>1</v>
      </c>
      <c r="BB89" s="169">
        <f t="shared" si="18"/>
        <v>23</v>
      </c>
    </row>
    <row r="90" spans="1:54" s="95" customFormat="1">
      <c r="A90" s="96">
        <v>84</v>
      </c>
      <c r="B90" s="97" t="s">
        <v>544</v>
      </c>
      <c r="C90" s="119" t="s">
        <v>460</v>
      </c>
      <c r="D90" s="99" t="s">
        <v>663</v>
      </c>
      <c r="E90" s="100" t="s">
        <v>674</v>
      </c>
      <c r="F90" s="99" t="s">
        <v>671</v>
      </c>
      <c r="G90" s="96">
        <v>80</v>
      </c>
      <c r="H90" s="96" t="s">
        <v>666</v>
      </c>
      <c r="I90" s="120">
        <v>94</v>
      </c>
      <c r="J90" s="120">
        <v>4</v>
      </c>
      <c r="K90" s="96">
        <v>369</v>
      </c>
      <c r="L90" s="96">
        <v>13</v>
      </c>
      <c r="M90" s="96"/>
      <c r="N90" s="96"/>
      <c r="O90" s="96"/>
      <c r="P90" s="96"/>
      <c r="Q90" s="96">
        <f t="shared" si="19"/>
        <v>463</v>
      </c>
      <c r="R90" s="96">
        <f t="shared" si="19"/>
        <v>17</v>
      </c>
      <c r="S90" s="101">
        <v>2</v>
      </c>
      <c r="T90" s="102">
        <v>22</v>
      </c>
      <c r="U90" s="103">
        <f t="shared" si="20"/>
        <v>24</v>
      </c>
      <c r="V90" s="166">
        <v>1</v>
      </c>
      <c r="W90" s="104">
        <v>1</v>
      </c>
      <c r="X90" s="105">
        <f t="shared" si="21"/>
        <v>2</v>
      </c>
      <c r="Y90" s="166">
        <v>20</v>
      </c>
      <c r="Z90" s="104">
        <v>2</v>
      </c>
      <c r="AA90" s="105">
        <f t="shared" si="22"/>
        <v>22</v>
      </c>
      <c r="AB90" s="106">
        <f t="shared" si="23"/>
        <v>24</v>
      </c>
      <c r="AC90" s="104">
        <f t="shared" si="24"/>
        <v>0</v>
      </c>
      <c r="AD90" s="104">
        <f t="shared" si="25"/>
        <v>0</v>
      </c>
      <c r="AE90" s="104">
        <f t="shared" si="25"/>
        <v>0</v>
      </c>
      <c r="AF90" s="107">
        <f t="shared" si="26"/>
        <v>0</v>
      </c>
      <c r="AG90" s="107">
        <f t="shared" si="26"/>
        <v>0</v>
      </c>
      <c r="AH90" s="107">
        <f t="shared" si="26"/>
        <v>0</v>
      </c>
      <c r="AI90" s="118">
        <v>1</v>
      </c>
      <c r="AJ90" s="109"/>
      <c r="AK90" s="104">
        <f t="shared" si="27"/>
        <v>25</v>
      </c>
      <c r="AL90" s="104">
        <f t="shared" si="28"/>
        <v>1</v>
      </c>
      <c r="AM90" s="107">
        <f t="shared" si="29"/>
        <v>4.1666666666666661</v>
      </c>
      <c r="AN90" s="110"/>
      <c r="AO90" s="110"/>
      <c r="AP90" s="111"/>
      <c r="AQ90" s="112"/>
      <c r="AR90" s="113"/>
      <c r="AS90" s="110"/>
      <c r="AT90" s="110"/>
      <c r="AU90" s="98"/>
      <c r="AV90" s="114">
        <v>1</v>
      </c>
      <c r="AW90" s="115"/>
      <c r="AX90" s="116"/>
      <c r="AY90" s="96">
        <v>1</v>
      </c>
      <c r="BB90" s="169">
        <f t="shared" si="18"/>
        <v>21</v>
      </c>
    </row>
    <row r="91" spans="1:54" s="95" customFormat="1">
      <c r="A91" s="96">
        <v>85</v>
      </c>
      <c r="B91" s="97" t="s">
        <v>512</v>
      </c>
      <c r="C91" s="119" t="s">
        <v>460</v>
      </c>
      <c r="D91" s="99" t="s">
        <v>663</v>
      </c>
      <c r="E91" s="100" t="s">
        <v>674</v>
      </c>
      <c r="F91" s="99" t="s">
        <v>671</v>
      </c>
      <c r="G91" s="96">
        <v>108</v>
      </c>
      <c r="H91" s="96" t="s">
        <v>665</v>
      </c>
      <c r="I91" s="120">
        <v>0</v>
      </c>
      <c r="J91" s="120">
        <v>0</v>
      </c>
      <c r="K91" s="96">
        <v>299</v>
      </c>
      <c r="L91" s="96">
        <v>9</v>
      </c>
      <c r="M91" s="96"/>
      <c r="N91" s="96"/>
      <c r="O91" s="96"/>
      <c r="P91" s="96"/>
      <c r="Q91" s="96">
        <f t="shared" si="19"/>
        <v>299</v>
      </c>
      <c r="R91" s="96">
        <f t="shared" si="19"/>
        <v>9</v>
      </c>
      <c r="S91" s="101">
        <v>1</v>
      </c>
      <c r="T91" s="102">
        <v>13</v>
      </c>
      <c r="U91" s="103">
        <f t="shared" si="20"/>
        <v>14</v>
      </c>
      <c r="V91" s="167">
        <v>1</v>
      </c>
      <c r="W91" s="110"/>
      <c r="X91" s="105">
        <f t="shared" si="21"/>
        <v>1</v>
      </c>
      <c r="Y91" s="166">
        <v>12</v>
      </c>
      <c r="Z91" s="104">
        <v>1</v>
      </c>
      <c r="AA91" s="105">
        <f t="shared" si="22"/>
        <v>13</v>
      </c>
      <c r="AB91" s="106">
        <f t="shared" si="23"/>
        <v>14</v>
      </c>
      <c r="AC91" s="104">
        <f t="shared" si="24"/>
        <v>0</v>
      </c>
      <c r="AD91" s="104">
        <f t="shared" si="25"/>
        <v>0</v>
      </c>
      <c r="AE91" s="104">
        <f t="shared" si="25"/>
        <v>0</v>
      </c>
      <c r="AF91" s="107">
        <f t="shared" si="26"/>
        <v>0</v>
      </c>
      <c r="AG91" s="107">
        <f t="shared" si="26"/>
        <v>0</v>
      </c>
      <c r="AH91" s="107">
        <f t="shared" si="26"/>
        <v>0</v>
      </c>
      <c r="AI91" s="118">
        <v>1</v>
      </c>
      <c r="AJ91" s="109"/>
      <c r="AK91" s="104">
        <f t="shared" si="27"/>
        <v>15</v>
      </c>
      <c r="AL91" s="104">
        <f t="shared" si="28"/>
        <v>1</v>
      </c>
      <c r="AM91" s="107">
        <f t="shared" si="29"/>
        <v>7.1428571428571423</v>
      </c>
      <c r="AN91" s="110"/>
      <c r="AO91" s="110"/>
      <c r="AP91" s="111"/>
      <c r="AQ91" s="112"/>
      <c r="AR91" s="113"/>
      <c r="AS91" s="110"/>
      <c r="AT91" s="110"/>
      <c r="AU91" s="98"/>
      <c r="AV91" s="114"/>
      <c r="AW91" s="115">
        <v>1</v>
      </c>
      <c r="AX91" s="116"/>
      <c r="AY91" s="117">
        <v>1</v>
      </c>
      <c r="BB91" s="169">
        <f t="shared" si="18"/>
        <v>13</v>
      </c>
    </row>
    <row r="92" spans="1:54" s="95" customFormat="1">
      <c r="A92" s="96">
        <v>86</v>
      </c>
      <c r="B92" s="97" t="s">
        <v>506</v>
      </c>
      <c r="C92" s="119" t="s">
        <v>460</v>
      </c>
      <c r="D92" s="99" t="s">
        <v>661</v>
      </c>
      <c r="E92" s="100" t="s">
        <v>674</v>
      </c>
      <c r="F92" s="99" t="s">
        <v>671</v>
      </c>
      <c r="G92" s="96">
        <v>136</v>
      </c>
      <c r="H92" s="96" t="s">
        <v>664</v>
      </c>
      <c r="I92" s="120">
        <v>120</v>
      </c>
      <c r="J92" s="120">
        <v>4</v>
      </c>
      <c r="K92" s="96">
        <v>575</v>
      </c>
      <c r="L92" s="96">
        <v>17</v>
      </c>
      <c r="M92" s="96">
        <v>112</v>
      </c>
      <c r="N92" s="96">
        <v>4</v>
      </c>
      <c r="O92" s="96"/>
      <c r="P92" s="96"/>
      <c r="Q92" s="96">
        <f t="shared" si="19"/>
        <v>807</v>
      </c>
      <c r="R92" s="96">
        <f t="shared" si="19"/>
        <v>25</v>
      </c>
      <c r="S92" s="101">
        <v>3</v>
      </c>
      <c r="T92" s="102">
        <v>38</v>
      </c>
      <c r="U92" s="103">
        <f t="shared" si="20"/>
        <v>41</v>
      </c>
      <c r="V92" s="166">
        <v>1</v>
      </c>
      <c r="W92" s="104">
        <v>1</v>
      </c>
      <c r="X92" s="105">
        <f t="shared" si="21"/>
        <v>2</v>
      </c>
      <c r="Y92" s="166">
        <v>36</v>
      </c>
      <c r="Z92" s="104">
        <v>2</v>
      </c>
      <c r="AA92" s="105">
        <f t="shared" si="22"/>
        <v>38</v>
      </c>
      <c r="AB92" s="106">
        <f t="shared" si="23"/>
        <v>40</v>
      </c>
      <c r="AC92" s="104">
        <f t="shared" si="24"/>
        <v>-1</v>
      </c>
      <c r="AD92" s="104">
        <f t="shared" si="25"/>
        <v>0</v>
      </c>
      <c r="AE92" s="104">
        <f t="shared" si="25"/>
        <v>-1</v>
      </c>
      <c r="AF92" s="107">
        <f t="shared" si="26"/>
        <v>-33.333333333333329</v>
      </c>
      <c r="AG92" s="107">
        <f t="shared" si="26"/>
        <v>0</v>
      </c>
      <c r="AH92" s="107">
        <f t="shared" si="26"/>
        <v>-2.4390243902439024</v>
      </c>
      <c r="AI92" s="118"/>
      <c r="AJ92" s="109">
        <v>1</v>
      </c>
      <c r="AK92" s="104">
        <f t="shared" si="27"/>
        <v>41</v>
      </c>
      <c r="AL92" s="104">
        <f t="shared" si="28"/>
        <v>0</v>
      </c>
      <c r="AM92" s="107">
        <f t="shared" si="29"/>
        <v>0</v>
      </c>
      <c r="AN92" s="110"/>
      <c r="AO92" s="110"/>
      <c r="AP92" s="111"/>
      <c r="AQ92" s="112"/>
      <c r="AR92" s="113"/>
      <c r="AS92" s="110"/>
      <c r="AT92" s="110"/>
      <c r="AU92" s="98"/>
      <c r="AV92" s="114">
        <v>1</v>
      </c>
      <c r="AW92" s="115"/>
      <c r="AX92" s="116"/>
      <c r="AY92" s="96">
        <v>1</v>
      </c>
      <c r="BB92" s="169">
        <f t="shared" si="18"/>
        <v>37</v>
      </c>
    </row>
    <row r="93" spans="1:54" s="95" customFormat="1">
      <c r="A93" s="96">
        <v>87</v>
      </c>
      <c r="B93" s="97" t="s">
        <v>485</v>
      </c>
      <c r="C93" s="119" t="s">
        <v>460</v>
      </c>
      <c r="D93" s="99" t="s">
        <v>663</v>
      </c>
      <c r="E93" s="100" t="s">
        <v>674</v>
      </c>
      <c r="F93" s="99" t="s">
        <v>671</v>
      </c>
      <c r="G93" s="96">
        <v>100</v>
      </c>
      <c r="H93" s="96" t="s">
        <v>666</v>
      </c>
      <c r="I93" s="120">
        <v>142</v>
      </c>
      <c r="J93" s="120">
        <v>5</v>
      </c>
      <c r="K93" s="96">
        <v>484</v>
      </c>
      <c r="L93" s="96">
        <v>14</v>
      </c>
      <c r="M93" s="96"/>
      <c r="N93" s="96"/>
      <c r="O93" s="96"/>
      <c r="P93" s="96"/>
      <c r="Q93" s="96">
        <f t="shared" si="19"/>
        <v>626</v>
      </c>
      <c r="R93" s="96">
        <f t="shared" si="19"/>
        <v>19</v>
      </c>
      <c r="S93" s="101">
        <v>2</v>
      </c>
      <c r="T93" s="102">
        <v>27</v>
      </c>
      <c r="U93" s="103">
        <f t="shared" si="20"/>
        <v>29</v>
      </c>
      <c r="V93" s="167">
        <v>1</v>
      </c>
      <c r="W93" s="110">
        <v>1</v>
      </c>
      <c r="X93" s="105">
        <f t="shared" si="21"/>
        <v>2</v>
      </c>
      <c r="Y93" s="166">
        <v>25</v>
      </c>
      <c r="Z93" s="104">
        <v>2</v>
      </c>
      <c r="AA93" s="105">
        <f t="shared" si="22"/>
        <v>27</v>
      </c>
      <c r="AB93" s="106">
        <f t="shared" si="23"/>
        <v>29</v>
      </c>
      <c r="AC93" s="104">
        <f t="shared" si="24"/>
        <v>0</v>
      </c>
      <c r="AD93" s="104">
        <f t="shared" si="25"/>
        <v>0</v>
      </c>
      <c r="AE93" s="104">
        <f t="shared" si="25"/>
        <v>0</v>
      </c>
      <c r="AF93" s="107">
        <f t="shared" si="26"/>
        <v>0</v>
      </c>
      <c r="AG93" s="107">
        <f t="shared" si="26"/>
        <v>0</v>
      </c>
      <c r="AH93" s="107">
        <f t="shared" si="26"/>
        <v>0</v>
      </c>
      <c r="AI93" s="118">
        <v>1</v>
      </c>
      <c r="AJ93" s="109"/>
      <c r="AK93" s="104">
        <f t="shared" si="27"/>
        <v>30</v>
      </c>
      <c r="AL93" s="104">
        <f t="shared" si="28"/>
        <v>1</v>
      </c>
      <c r="AM93" s="107">
        <f t="shared" si="29"/>
        <v>3.4482758620689653</v>
      </c>
      <c r="AN93" s="110"/>
      <c r="AO93" s="110"/>
      <c r="AP93" s="111"/>
      <c r="AQ93" s="112">
        <v>1</v>
      </c>
      <c r="AR93" s="113"/>
      <c r="AS93" s="110"/>
      <c r="AT93" s="110"/>
      <c r="AU93" s="98"/>
      <c r="AV93" s="114">
        <v>1</v>
      </c>
      <c r="AW93" s="115"/>
      <c r="AX93" s="116"/>
      <c r="AY93" s="96">
        <v>1</v>
      </c>
      <c r="BB93" s="169">
        <f t="shared" si="18"/>
        <v>26</v>
      </c>
    </row>
    <row r="94" spans="1:54" s="95" customFormat="1">
      <c r="A94" s="96">
        <v>88</v>
      </c>
      <c r="B94" s="97" t="s">
        <v>490</v>
      </c>
      <c r="C94" s="119" t="s">
        <v>460</v>
      </c>
      <c r="D94" s="99" t="s">
        <v>663</v>
      </c>
      <c r="E94" s="100" t="s">
        <v>674</v>
      </c>
      <c r="F94" s="99" t="s">
        <v>671</v>
      </c>
      <c r="G94" s="96">
        <v>100</v>
      </c>
      <c r="H94" s="96" t="s">
        <v>666</v>
      </c>
      <c r="I94" s="120">
        <v>88</v>
      </c>
      <c r="J94" s="120">
        <v>3</v>
      </c>
      <c r="K94" s="96">
        <v>218</v>
      </c>
      <c r="L94" s="96">
        <v>6</v>
      </c>
      <c r="M94" s="96"/>
      <c r="N94" s="96"/>
      <c r="O94" s="96"/>
      <c r="P94" s="96"/>
      <c r="Q94" s="96">
        <f t="shared" si="19"/>
        <v>306</v>
      </c>
      <c r="R94" s="96">
        <f t="shared" si="19"/>
        <v>9</v>
      </c>
      <c r="S94" s="101">
        <v>1</v>
      </c>
      <c r="T94" s="102">
        <v>13</v>
      </c>
      <c r="U94" s="103">
        <f t="shared" si="20"/>
        <v>14</v>
      </c>
      <c r="V94" s="166">
        <v>1</v>
      </c>
      <c r="W94" s="104"/>
      <c r="X94" s="105">
        <f t="shared" si="21"/>
        <v>1</v>
      </c>
      <c r="Y94" s="166">
        <v>12</v>
      </c>
      <c r="Z94" s="104">
        <v>1</v>
      </c>
      <c r="AA94" s="105">
        <f t="shared" si="22"/>
        <v>13</v>
      </c>
      <c r="AB94" s="106">
        <f t="shared" si="23"/>
        <v>14</v>
      </c>
      <c r="AC94" s="104">
        <f t="shared" si="24"/>
        <v>0</v>
      </c>
      <c r="AD94" s="104">
        <f t="shared" si="25"/>
        <v>0</v>
      </c>
      <c r="AE94" s="104">
        <f t="shared" si="25"/>
        <v>0</v>
      </c>
      <c r="AF94" s="107">
        <f t="shared" si="26"/>
        <v>0</v>
      </c>
      <c r="AG94" s="107">
        <f t="shared" si="26"/>
        <v>0</v>
      </c>
      <c r="AH94" s="107">
        <f t="shared" si="26"/>
        <v>0</v>
      </c>
      <c r="AI94" s="118">
        <v>1</v>
      </c>
      <c r="AJ94" s="109"/>
      <c r="AK94" s="104">
        <f t="shared" si="27"/>
        <v>15</v>
      </c>
      <c r="AL94" s="104">
        <f t="shared" si="28"/>
        <v>1</v>
      </c>
      <c r="AM94" s="107">
        <f t="shared" si="29"/>
        <v>7.1428571428571423</v>
      </c>
      <c r="AN94" s="110"/>
      <c r="AO94" s="110"/>
      <c r="AP94" s="111"/>
      <c r="AQ94" s="112"/>
      <c r="AR94" s="113"/>
      <c r="AS94" s="110"/>
      <c r="AT94" s="110"/>
      <c r="AU94" s="98"/>
      <c r="AV94" s="114"/>
      <c r="AW94" s="115"/>
      <c r="AX94" s="116">
        <v>1</v>
      </c>
      <c r="AY94" s="117">
        <v>1</v>
      </c>
      <c r="BB94" s="169">
        <f t="shared" si="18"/>
        <v>13</v>
      </c>
    </row>
    <row r="95" spans="1:54" s="95" customFormat="1">
      <c r="A95" s="96">
        <v>89</v>
      </c>
      <c r="B95" s="97" t="s">
        <v>495</v>
      </c>
      <c r="C95" s="119" t="s">
        <v>460</v>
      </c>
      <c r="D95" s="99" t="s">
        <v>663</v>
      </c>
      <c r="E95" s="100" t="s">
        <v>674</v>
      </c>
      <c r="F95" s="99" t="s">
        <v>671</v>
      </c>
      <c r="G95" s="96">
        <v>104</v>
      </c>
      <c r="H95" s="96" t="s">
        <v>666</v>
      </c>
      <c r="I95" s="120">
        <v>146</v>
      </c>
      <c r="J95" s="120">
        <v>5</v>
      </c>
      <c r="K95" s="96">
        <v>375</v>
      </c>
      <c r="L95" s="96">
        <v>12</v>
      </c>
      <c r="M95" s="96"/>
      <c r="N95" s="96"/>
      <c r="O95" s="96"/>
      <c r="P95" s="96"/>
      <c r="Q95" s="96">
        <f t="shared" si="19"/>
        <v>521</v>
      </c>
      <c r="R95" s="96">
        <f t="shared" si="19"/>
        <v>17</v>
      </c>
      <c r="S95" s="101">
        <v>2</v>
      </c>
      <c r="T95" s="102">
        <v>23</v>
      </c>
      <c r="U95" s="103">
        <f t="shared" si="20"/>
        <v>25</v>
      </c>
      <c r="V95" s="167">
        <v>1</v>
      </c>
      <c r="W95" s="110">
        <v>1</v>
      </c>
      <c r="X95" s="105">
        <f t="shared" si="21"/>
        <v>2</v>
      </c>
      <c r="Y95" s="166">
        <v>22</v>
      </c>
      <c r="Z95" s="104">
        <v>1</v>
      </c>
      <c r="AA95" s="105">
        <f t="shared" si="22"/>
        <v>23</v>
      </c>
      <c r="AB95" s="106">
        <f t="shared" si="23"/>
        <v>25</v>
      </c>
      <c r="AC95" s="104">
        <f t="shared" si="24"/>
        <v>0</v>
      </c>
      <c r="AD95" s="104">
        <f t="shared" si="25"/>
        <v>0</v>
      </c>
      <c r="AE95" s="104">
        <f t="shared" si="25"/>
        <v>0</v>
      </c>
      <c r="AF95" s="107">
        <f t="shared" si="26"/>
        <v>0</v>
      </c>
      <c r="AG95" s="107">
        <f t="shared" si="26"/>
        <v>0</v>
      </c>
      <c r="AH95" s="107">
        <f t="shared" si="26"/>
        <v>0</v>
      </c>
      <c r="AI95" s="118">
        <v>1</v>
      </c>
      <c r="AJ95" s="109"/>
      <c r="AK95" s="104">
        <f t="shared" si="27"/>
        <v>26</v>
      </c>
      <c r="AL95" s="104">
        <f t="shared" si="28"/>
        <v>1</v>
      </c>
      <c r="AM95" s="107">
        <f t="shared" si="29"/>
        <v>4</v>
      </c>
      <c r="AN95" s="110"/>
      <c r="AO95" s="110"/>
      <c r="AP95" s="111"/>
      <c r="AQ95" s="112">
        <v>1</v>
      </c>
      <c r="AR95" s="113"/>
      <c r="AS95" s="110"/>
      <c r="AT95" s="110">
        <v>1</v>
      </c>
      <c r="AU95" s="98"/>
      <c r="AV95" s="114"/>
      <c r="AW95" s="115"/>
      <c r="AX95" s="116"/>
      <c r="AY95" s="117">
        <v>1</v>
      </c>
      <c r="BB95" s="169">
        <f t="shared" si="18"/>
        <v>23</v>
      </c>
    </row>
    <row r="96" spans="1:54" s="95" customFormat="1">
      <c r="A96" s="96">
        <v>90</v>
      </c>
      <c r="B96" s="97" t="s">
        <v>475</v>
      </c>
      <c r="C96" s="119" t="s">
        <v>460</v>
      </c>
      <c r="D96" s="99" t="s">
        <v>663</v>
      </c>
      <c r="E96" s="100" t="s">
        <v>674</v>
      </c>
      <c r="F96" s="99" t="s">
        <v>671</v>
      </c>
      <c r="G96" s="96">
        <v>120</v>
      </c>
      <c r="H96" s="96" t="s">
        <v>666</v>
      </c>
      <c r="I96" s="120">
        <v>74</v>
      </c>
      <c r="J96" s="120">
        <v>3</v>
      </c>
      <c r="K96" s="96">
        <v>410</v>
      </c>
      <c r="L96" s="96">
        <v>12</v>
      </c>
      <c r="M96" s="96"/>
      <c r="N96" s="96"/>
      <c r="O96" s="96"/>
      <c r="P96" s="96"/>
      <c r="Q96" s="96">
        <f t="shared" si="19"/>
        <v>484</v>
      </c>
      <c r="R96" s="96">
        <f t="shared" si="19"/>
        <v>15</v>
      </c>
      <c r="S96" s="101">
        <v>2</v>
      </c>
      <c r="T96" s="102">
        <v>21</v>
      </c>
      <c r="U96" s="103">
        <f t="shared" si="20"/>
        <v>23</v>
      </c>
      <c r="V96" s="166">
        <v>1</v>
      </c>
      <c r="W96" s="104">
        <v>1</v>
      </c>
      <c r="X96" s="105">
        <f t="shared" si="21"/>
        <v>2</v>
      </c>
      <c r="Y96" s="166">
        <v>21</v>
      </c>
      <c r="Z96" s="104"/>
      <c r="AA96" s="105">
        <f t="shared" si="22"/>
        <v>21</v>
      </c>
      <c r="AB96" s="106">
        <f t="shared" si="23"/>
        <v>23</v>
      </c>
      <c r="AC96" s="104">
        <f t="shared" si="24"/>
        <v>0</v>
      </c>
      <c r="AD96" s="104">
        <f t="shared" si="25"/>
        <v>0</v>
      </c>
      <c r="AE96" s="104">
        <f t="shared" si="25"/>
        <v>0</v>
      </c>
      <c r="AF96" s="107">
        <f t="shared" si="26"/>
        <v>0</v>
      </c>
      <c r="AG96" s="107">
        <f t="shared" si="26"/>
        <v>0</v>
      </c>
      <c r="AH96" s="107">
        <f t="shared" si="26"/>
        <v>0</v>
      </c>
      <c r="AI96" s="118">
        <v>1</v>
      </c>
      <c r="AJ96" s="109"/>
      <c r="AK96" s="104">
        <f t="shared" si="27"/>
        <v>24</v>
      </c>
      <c r="AL96" s="104">
        <f t="shared" si="28"/>
        <v>1</v>
      </c>
      <c r="AM96" s="107">
        <f t="shared" si="29"/>
        <v>4.3478260869565215</v>
      </c>
      <c r="AN96" s="110"/>
      <c r="AO96" s="110"/>
      <c r="AP96" s="111"/>
      <c r="AQ96" s="112">
        <v>1</v>
      </c>
      <c r="AR96" s="113"/>
      <c r="AS96" s="110"/>
      <c r="AT96" s="110"/>
      <c r="AU96" s="98"/>
      <c r="AV96" s="114"/>
      <c r="AW96" s="115"/>
      <c r="AX96" s="116"/>
      <c r="AY96" s="96">
        <v>1</v>
      </c>
      <c r="BB96" s="169">
        <f t="shared" si="18"/>
        <v>22</v>
      </c>
    </row>
    <row r="97" spans="1:54" s="95" customFormat="1">
      <c r="A97" s="96">
        <v>91</v>
      </c>
      <c r="B97" s="97" t="s">
        <v>480</v>
      </c>
      <c r="C97" s="119" t="s">
        <v>460</v>
      </c>
      <c r="D97" s="99" t="s">
        <v>663</v>
      </c>
      <c r="E97" s="100" t="s">
        <v>674</v>
      </c>
      <c r="F97" s="99" t="s">
        <v>671</v>
      </c>
      <c r="G97" s="96">
        <v>128</v>
      </c>
      <c r="H97" s="96" t="s">
        <v>666</v>
      </c>
      <c r="I97" s="120">
        <v>99</v>
      </c>
      <c r="J97" s="120">
        <v>3</v>
      </c>
      <c r="K97" s="96">
        <v>286</v>
      </c>
      <c r="L97" s="96">
        <v>8</v>
      </c>
      <c r="M97" s="96"/>
      <c r="N97" s="96"/>
      <c r="O97" s="96"/>
      <c r="P97" s="96"/>
      <c r="Q97" s="96">
        <f t="shared" si="19"/>
        <v>385</v>
      </c>
      <c r="R97" s="96">
        <f t="shared" si="19"/>
        <v>11</v>
      </c>
      <c r="S97" s="101">
        <v>2</v>
      </c>
      <c r="T97" s="102">
        <v>16</v>
      </c>
      <c r="U97" s="103">
        <f t="shared" si="20"/>
        <v>18</v>
      </c>
      <c r="V97" s="167">
        <v>1</v>
      </c>
      <c r="W97" s="110"/>
      <c r="X97" s="105">
        <f t="shared" si="21"/>
        <v>1</v>
      </c>
      <c r="Y97" s="166">
        <v>14</v>
      </c>
      <c r="Z97" s="104">
        <v>2</v>
      </c>
      <c r="AA97" s="105">
        <f t="shared" si="22"/>
        <v>16</v>
      </c>
      <c r="AB97" s="106">
        <f t="shared" si="23"/>
        <v>17</v>
      </c>
      <c r="AC97" s="104">
        <f t="shared" si="24"/>
        <v>-1</v>
      </c>
      <c r="AD97" s="104">
        <f t="shared" si="25"/>
        <v>0</v>
      </c>
      <c r="AE97" s="104">
        <f t="shared" si="25"/>
        <v>-1</v>
      </c>
      <c r="AF97" s="107">
        <f t="shared" si="26"/>
        <v>-50</v>
      </c>
      <c r="AG97" s="107">
        <f t="shared" si="26"/>
        <v>0</v>
      </c>
      <c r="AH97" s="107">
        <f t="shared" si="26"/>
        <v>-5.5555555555555554</v>
      </c>
      <c r="AI97" s="118"/>
      <c r="AJ97" s="109"/>
      <c r="AK97" s="104">
        <f t="shared" si="27"/>
        <v>17</v>
      </c>
      <c r="AL97" s="104">
        <f t="shared" si="28"/>
        <v>-1</v>
      </c>
      <c r="AM97" s="107">
        <f t="shared" si="29"/>
        <v>-5.5555555555555554</v>
      </c>
      <c r="AN97" s="110"/>
      <c r="AO97" s="110"/>
      <c r="AP97" s="111"/>
      <c r="AQ97" s="112"/>
      <c r="AR97" s="113"/>
      <c r="AS97" s="110"/>
      <c r="AT97" s="110"/>
      <c r="AU97" s="98"/>
      <c r="AV97" s="114">
        <v>1</v>
      </c>
      <c r="AW97" s="115"/>
      <c r="AX97" s="116"/>
      <c r="AY97" s="96">
        <v>1</v>
      </c>
      <c r="BB97" s="169">
        <f t="shared" si="18"/>
        <v>15</v>
      </c>
    </row>
    <row r="98" spans="1:54" s="95" customFormat="1">
      <c r="A98" s="96">
        <v>92</v>
      </c>
      <c r="B98" s="97" t="s">
        <v>469</v>
      </c>
      <c r="C98" s="119" t="s">
        <v>460</v>
      </c>
      <c r="D98" s="99" t="s">
        <v>663</v>
      </c>
      <c r="E98" s="100" t="s">
        <v>674</v>
      </c>
      <c r="F98" s="99" t="s">
        <v>671</v>
      </c>
      <c r="G98" s="96">
        <v>90</v>
      </c>
      <c r="H98" s="96" t="s">
        <v>666</v>
      </c>
      <c r="I98" s="120">
        <v>109</v>
      </c>
      <c r="J98" s="120">
        <v>4</v>
      </c>
      <c r="K98" s="96">
        <v>786</v>
      </c>
      <c r="L98" s="96">
        <v>21</v>
      </c>
      <c r="M98" s="96"/>
      <c r="N98" s="96"/>
      <c r="O98" s="96"/>
      <c r="P98" s="96"/>
      <c r="Q98" s="96">
        <f t="shared" si="19"/>
        <v>895</v>
      </c>
      <c r="R98" s="96">
        <f t="shared" si="19"/>
        <v>25</v>
      </c>
      <c r="S98" s="101">
        <v>3</v>
      </c>
      <c r="T98" s="102">
        <v>37</v>
      </c>
      <c r="U98" s="103">
        <f t="shared" si="20"/>
        <v>40</v>
      </c>
      <c r="V98" s="166">
        <v>1</v>
      </c>
      <c r="W98" s="104">
        <v>1</v>
      </c>
      <c r="X98" s="105">
        <f t="shared" si="21"/>
        <v>2</v>
      </c>
      <c r="Y98" s="166">
        <v>38</v>
      </c>
      <c r="Z98" s="104">
        <v>3</v>
      </c>
      <c r="AA98" s="105">
        <f t="shared" si="22"/>
        <v>41</v>
      </c>
      <c r="AB98" s="106">
        <f t="shared" si="23"/>
        <v>43</v>
      </c>
      <c r="AC98" s="104">
        <f t="shared" si="24"/>
        <v>-1</v>
      </c>
      <c r="AD98" s="104">
        <f t="shared" si="25"/>
        <v>4</v>
      </c>
      <c r="AE98" s="104">
        <f t="shared" si="25"/>
        <v>3</v>
      </c>
      <c r="AF98" s="107">
        <f t="shared" si="26"/>
        <v>-33.333333333333329</v>
      </c>
      <c r="AG98" s="107">
        <f t="shared" si="26"/>
        <v>10.810810810810811</v>
      </c>
      <c r="AH98" s="107">
        <f t="shared" si="26"/>
        <v>7.5</v>
      </c>
      <c r="AI98" s="118"/>
      <c r="AJ98" s="109"/>
      <c r="AK98" s="104">
        <f t="shared" si="27"/>
        <v>43</v>
      </c>
      <c r="AL98" s="104">
        <f t="shared" si="28"/>
        <v>3</v>
      </c>
      <c r="AM98" s="107">
        <f t="shared" si="29"/>
        <v>7.5</v>
      </c>
      <c r="AN98" s="110"/>
      <c r="AO98" s="110"/>
      <c r="AP98" s="111"/>
      <c r="AQ98" s="112"/>
      <c r="AR98" s="113"/>
      <c r="AS98" s="110"/>
      <c r="AT98" s="110"/>
      <c r="AU98" s="98"/>
      <c r="AV98" s="114"/>
      <c r="AW98" s="115"/>
      <c r="AX98" s="116"/>
      <c r="AY98" s="117">
        <v>1</v>
      </c>
      <c r="BB98" s="169">
        <f t="shared" si="18"/>
        <v>39</v>
      </c>
    </row>
    <row r="99" spans="1:54" s="95" customFormat="1">
      <c r="A99" s="96">
        <v>93</v>
      </c>
      <c r="B99" s="97" t="s">
        <v>500</v>
      </c>
      <c r="C99" s="119" t="s">
        <v>460</v>
      </c>
      <c r="D99" s="99" t="s">
        <v>661</v>
      </c>
      <c r="E99" s="100" t="s">
        <v>674</v>
      </c>
      <c r="F99" s="99" t="s">
        <v>671</v>
      </c>
      <c r="G99" s="96">
        <v>92</v>
      </c>
      <c r="H99" s="96" t="s">
        <v>664</v>
      </c>
      <c r="I99" s="120">
        <v>45</v>
      </c>
      <c r="J99" s="120">
        <v>2</v>
      </c>
      <c r="K99" s="96">
        <v>132</v>
      </c>
      <c r="L99" s="96">
        <v>6</v>
      </c>
      <c r="M99" s="96">
        <v>51</v>
      </c>
      <c r="N99" s="96">
        <v>3</v>
      </c>
      <c r="O99" s="96"/>
      <c r="P99" s="96"/>
      <c r="Q99" s="96">
        <f t="shared" si="19"/>
        <v>228</v>
      </c>
      <c r="R99" s="96">
        <f t="shared" si="19"/>
        <v>11</v>
      </c>
      <c r="S99" s="101">
        <v>1</v>
      </c>
      <c r="T99" s="102">
        <v>16</v>
      </c>
      <c r="U99" s="103">
        <f t="shared" si="20"/>
        <v>17</v>
      </c>
      <c r="V99" s="167">
        <v>1</v>
      </c>
      <c r="W99" s="110"/>
      <c r="X99" s="105">
        <f t="shared" si="21"/>
        <v>1</v>
      </c>
      <c r="Y99" s="166">
        <v>14</v>
      </c>
      <c r="Z99" s="104">
        <v>2</v>
      </c>
      <c r="AA99" s="105">
        <f t="shared" si="22"/>
        <v>16</v>
      </c>
      <c r="AB99" s="106">
        <f t="shared" si="23"/>
        <v>17</v>
      </c>
      <c r="AC99" s="104">
        <f t="shared" si="24"/>
        <v>0</v>
      </c>
      <c r="AD99" s="104">
        <f t="shared" si="25"/>
        <v>0</v>
      </c>
      <c r="AE99" s="104">
        <f t="shared" si="25"/>
        <v>0</v>
      </c>
      <c r="AF99" s="107">
        <f t="shared" si="26"/>
        <v>0</v>
      </c>
      <c r="AG99" s="107">
        <f t="shared" si="26"/>
        <v>0</v>
      </c>
      <c r="AH99" s="107">
        <f t="shared" si="26"/>
        <v>0</v>
      </c>
      <c r="AI99" s="118"/>
      <c r="AJ99" s="109"/>
      <c r="AK99" s="104">
        <f t="shared" si="27"/>
        <v>17</v>
      </c>
      <c r="AL99" s="104">
        <f t="shared" si="28"/>
        <v>0</v>
      </c>
      <c r="AM99" s="107">
        <f t="shared" si="29"/>
        <v>0</v>
      </c>
      <c r="AN99" s="110"/>
      <c r="AO99" s="110"/>
      <c r="AP99" s="111"/>
      <c r="AQ99" s="112">
        <v>1</v>
      </c>
      <c r="AR99" s="113"/>
      <c r="AS99" s="110"/>
      <c r="AT99" s="110"/>
      <c r="AU99" s="98"/>
      <c r="AV99" s="114"/>
      <c r="AW99" s="115"/>
      <c r="AX99" s="116"/>
      <c r="AY99" s="96">
        <v>1</v>
      </c>
      <c r="BB99" s="169">
        <f t="shared" si="18"/>
        <v>15</v>
      </c>
    </row>
    <row r="100" spans="1:54" s="95" customFormat="1">
      <c r="A100" s="96">
        <v>94</v>
      </c>
      <c r="B100" s="97" t="s">
        <v>528</v>
      </c>
      <c r="C100" s="119" t="s">
        <v>460</v>
      </c>
      <c r="D100" s="99" t="s">
        <v>663</v>
      </c>
      <c r="E100" s="100" t="s">
        <v>674</v>
      </c>
      <c r="F100" s="99" t="s">
        <v>671</v>
      </c>
      <c r="G100" s="96">
        <v>85</v>
      </c>
      <c r="H100" s="96" t="s">
        <v>666</v>
      </c>
      <c r="I100" s="120">
        <v>55</v>
      </c>
      <c r="J100" s="120">
        <v>2</v>
      </c>
      <c r="K100" s="96">
        <v>349</v>
      </c>
      <c r="L100" s="96">
        <v>11</v>
      </c>
      <c r="M100" s="96"/>
      <c r="N100" s="96"/>
      <c r="O100" s="96"/>
      <c r="P100" s="96"/>
      <c r="Q100" s="96">
        <f t="shared" si="19"/>
        <v>404</v>
      </c>
      <c r="R100" s="96">
        <f t="shared" si="19"/>
        <v>13</v>
      </c>
      <c r="S100" s="101">
        <v>2</v>
      </c>
      <c r="T100" s="102">
        <v>18</v>
      </c>
      <c r="U100" s="103">
        <f t="shared" si="20"/>
        <v>20</v>
      </c>
      <c r="V100" s="166">
        <v>1</v>
      </c>
      <c r="W100" s="104"/>
      <c r="X100" s="105">
        <f t="shared" si="21"/>
        <v>1</v>
      </c>
      <c r="Y100" s="166">
        <v>17</v>
      </c>
      <c r="Z100" s="104">
        <v>1</v>
      </c>
      <c r="AA100" s="105">
        <f t="shared" si="22"/>
        <v>18</v>
      </c>
      <c r="AB100" s="106">
        <f t="shared" si="23"/>
        <v>19</v>
      </c>
      <c r="AC100" s="104">
        <f t="shared" si="24"/>
        <v>-1</v>
      </c>
      <c r="AD100" s="104">
        <f t="shared" si="25"/>
        <v>0</v>
      </c>
      <c r="AE100" s="104">
        <f t="shared" si="25"/>
        <v>-1</v>
      </c>
      <c r="AF100" s="107">
        <f t="shared" si="26"/>
        <v>-50</v>
      </c>
      <c r="AG100" s="107">
        <f t="shared" si="26"/>
        <v>0</v>
      </c>
      <c r="AH100" s="107">
        <f t="shared" si="26"/>
        <v>-5</v>
      </c>
      <c r="AI100" s="118"/>
      <c r="AJ100" s="109"/>
      <c r="AK100" s="104">
        <f t="shared" si="27"/>
        <v>19</v>
      </c>
      <c r="AL100" s="104">
        <f t="shared" si="28"/>
        <v>-1</v>
      </c>
      <c r="AM100" s="107">
        <f t="shared" si="29"/>
        <v>-5</v>
      </c>
      <c r="AN100" s="110"/>
      <c r="AO100" s="110"/>
      <c r="AP100" s="111"/>
      <c r="AQ100" s="112"/>
      <c r="AR100" s="113"/>
      <c r="AS100" s="110"/>
      <c r="AT100" s="110">
        <v>1</v>
      </c>
      <c r="AU100" s="98"/>
      <c r="AV100" s="114"/>
      <c r="AW100" s="115"/>
      <c r="AX100" s="116"/>
      <c r="AY100" s="117">
        <v>1</v>
      </c>
      <c r="BB100" s="169">
        <f t="shared" si="18"/>
        <v>18</v>
      </c>
    </row>
    <row r="101" spans="1:54" s="95" customFormat="1">
      <c r="A101" s="96">
        <v>95</v>
      </c>
      <c r="B101" s="97" t="s">
        <v>534</v>
      </c>
      <c r="C101" s="119" t="s">
        <v>460</v>
      </c>
      <c r="D101" s="99" t="s">
        <v>663</v>
      </c>
      <c r="E101" s="100" t="s">
        <v>674</v>
      </c>
      <c r="F101" s="99" t="s">
        <v>671</v>
      </c>
      <c r="G101" s="96">
        <v>85</v>
      </c>
      <c r="H101" s="96" t="s">
        <v>666</v>
      </c>
      <c r="I101" s="120">
        <v>68</v>
      </c>
      <c r="J101" s="120">
        <v>3</v>
      </c>
      <c r="K101" s="96">
        <v>143</v>
      </c>
      <c r="L101" s="96">
        <v>6</v>
      </c>
      <c r="M101" s="96"/>
      <c r="N101" s="96"/>
      <c r="O101" s="96"/>
      <c r="P101" s="96"/>
      <c r="Q101" s="96">
        <f t="shared" si="19"/>
        <v>211</v>
      </c>
      <c r="R101" s="96">
        <f t="shared" si="19"/>
        <v>9</v>
      </c>
      <c r="S101" s="101">
        <v>1</v>
      </c>
      <c r="T101" s="102">
        <v>11</v>
      </c>
      <c r="U101" s="103">
        <f t="shared" si="20"/>
        <v>12</v>
      </c>
      <c r="V101" s="167">
        <v>1</v>
      </c>
      <c r="W101" s="110"/>
      <c r="X101" s="105">
        <f t="shared" si="21"/>
        <v>1</v>
      </c>
      <c r="Y101" s="166">
        <v>11</v>
      </c>
      <c r="Z101" s="104"/>
      <c r="AA101" s="105">
        <f t="shared" si="22"/>
        <v>11</v>
      </c>
      <c r="AB101" s="106">
        <f t="shared" si="23"/>
        <v>12</v>
      </c>
      <c r="AC101" s="104">
        <f t="shared" si="24"/>
        <v>0</v>
      </c>
      <c r="AD101" s="104">
        <f t="shared" si="25"/>
        <v>0</v>
      </c>
      <c r="AE101" s="104">
        <f t="shared" si="25"/>
        <v>0</v>
      </c>
      <c r="AF101" s="107">
        <f t="shared" si="26"/>
        <v>0</v>
      </c>
      <c r="AG101" s="107">
        <f t="shared" si="26"/>
        <v>0</v>
      </c>
      <c r="AH101" s="107">
        <f t="shared" si="26"/>
        <v>0</v>
      </c>
      <c r="AI101" s="118">
        <v>1</v>
      </c>
      <c r="AJ101" s="109"/>
      <c r="AK101" s="104">
        <f t="shared" si="27"/>
        <v>13</v>
      </c>
      <c r="AL101" s="104">
        <f t="shared" si="28"/>
        <v>1</v>
      </c>
      <c r="AM101" s="107">
        <f t="shared" si="29"/>
        <v>8.3333333333333321</v>
      </c>
      <c r="AN101" s="110"/>
      <c r="AO101" s="110"/>
      <c r="AP101" s="111"/>
      <c r="AQ101" s="112"/>
      <c r="AR101" s="113"/>
      <c r="AS101" s="110"/>
      <c r="AT101" s="110">
        <v>2</v>
      </c>
      <c r="AU101" s="98"/>
      <c r="AV101" s="114">
        <v>1</v>
      </c>
      <c r="AW101" s="115"/>
      <c r="AX101" s="116"/>
      <c r="AY101" s="96">
        <v>1</v>
      </c>
      <c r="BB101" s="169">
        <f t="shared" si="18"/>
        <v>12</v>
      </c>
    </row>
    <row r="102" spans="1:54" s="95" customFormat="1">
      <c r="A102" s="96">
        <v>96</v>
      </c>
      <c r="B102" s="97" t="s">
        <v>539</v>
      </c>
      <c r="C102" s="119" t="s">
        <v>460</v>
      </c>
      <c r="D102" s="99" t="s">
        <v>663</v>
      </c>
      <c r="E102" s="100" t="s">
        <v>674</v>
      </c>
      <c r="F102" s="99" t="s">
        <v>671</v>
      </c>
      <c r="G102" s="96">
        <v>116</v>
      </c>
      <c r="H102" s="96" t="s">
        <v>666</v>
      </c>
      <c r="I102" s="120">
        <v>46</v>
      </c>
      <c r="J102" s="120">
        <v>2</v>
      </c>
      <c r="K102" s="96">
        <v>136</v>
      </c>
      <c r="L102" s="96">
        <v>6</v>
      </c>
      <c r="M102" s="96"/>
      <c r="N102" s="96"/>
      <c r="O102" s="96"/>
      <c r="P102" s="96"/>
      <c r="Q102" s="96">
        <f t="shared" si="19"/>
        <v>182</v>
      </c>
      <c r="R102" s="96">
        <f t="shared" si="19"/>
        <v>8</v>
      </c>
      <c r="S102" s="101">
        <v>1</v>
      </c>
      <c r="T102" s="102">
        <v>10</v>
      </c>
      <c r="U102" s="103">
        <f t="shared" si="20"/>
        <v>11</v>
      </c>
      <c r="V102" s="166">
        <v>1</v>
      </c>
      <c r="W102" s="104"/>
      <c r="X102" s="105">
        <f t="shared" si="21"/>
        <v>1</v>
      </c>
      <c r="Y102" s="166">
        <v>10</v>
      </c>
      <c r="Z102" s="104"/>
      <c r="AA102" s="105">
        <f t="shared" si="22"/>
        <v>10</v>
      </c>
      <c r="AB102" s="106">
        <f t="shared" si="23"/>
        <v>11</v>
      </c>
      <c r="AC102" s="104">
        <f t="shared" si="24"/>
        <v>0</v>
      </c>
      <c r="AD102" s="104">
        <f t="shared" si="25"/>
        <v>0</v>
      </c>
      <c r="AE102" s="104">
        <f t="shared" si="25"/>
        <v>0</v>
      </c>
      <c r="AF102" s="107">
        <f t="shared" si="26"/>
        <v>0</v>
      </c>
      <c r="AG102" s="107">
        <f t="shared" si="26"/>
        <v>0</v>
      </c>
      <c r="AH102" s="107">
        <f t="shared" si="26"/>
        <v>0</v>
      </c>
      <c r="AI102" s="118"/>
      <c r="AJ102" s="109"/>
      <c r="AK102" s="104">
        <f t="shared" si="27"/>
        <v>11</v>
      </c>
      <c r="AL102" s="104">
        <f t="shared" si="28"/>
        <v>0</v>
      </c>
      <c r="AM102" s="107">
        <f t="shared" si="29"/>
        <v>0</v>
      </c>
      <c r="AN102" s="110"/>
      <c r="AO102" s="110"/>
      <c r="AP102" s="111"/>
      <c r="AQ102" s="112"/>
      <c r="AR102" s="113"/>
      <c r="AS102" s="110"/>
      <c r="AT102" s="110">
        <v>1</v>
      </c>
      <c r="AU102" s="98"/>
      <c r="AV102" s="114">
        <v>1</v>
      </c>
      <c r="AW102" s="115"/>
      <c r="AX102" s="116"/>
      <c r="AY102" s="96">
        <v>1</v>
      </c>
      <c r="BB102" s="169">
        <f t="shared" si="18"/>
        <v>11</v>
      </c>
    </row>
    <row r="103" spans="1:54" s="95" customFormat="1">
      <c r="A103" s="96">
        <v>97</v>
      </c>
      <c r="B103" s="97" t="s">
        <v>517</v>
      </c>
      <c r="C103" s="119" t="s">
        <v>460</v>
      </c>
      <c r="D103" s="99" t="s">
        <v>663</v>
      </c>
      <c r="E103" s="100" t="s">
        <v>674</v>
      </c>
      <c r="F103" s="99" t="s">
        <v>671</v>
      </c>
      <c r="G103" s="96">
        <v>150</v>
      </c>
      <c r="H103" s="96" t="s">
        <v>666</v>
      </c>
      <c r="I103" s="120">
        <v>67</v>
      </c>
      <c r="J103" s="120">
        <v>3</v>
      </c>
      <c r="K103" s="96">
        <v>130</v>
      </c>
      <c r="L103" s="96">
        <v>6</v>
      </c>
      <c r="M103" s="96"/>
      <c r="N103" s="96"/>
      <c r="O103" s="96"/>
      <c r="P103" s="96"/>
      <c r="Q103" s="96">
        <f t="shared" ref="Q103:R125" si="30">SUM(I103,K103,M103,O103)</f>
        <v>197</v>
      </c>
      <c r="R103" s="96">
        <f t="shared" si="30"/>
        <v>9</v>
      </c>
      <c r="S103" s="101">
        <v>1</v>
      </c>
      <c r="T103" s="102">
        <v>11</v>
      </c>
      <c r="U103" s="103">
        <f t="shared" si="20"/>
        <v>12</v>
      </c>
      <c r="V103" s="166">
        <v>1</v>
      </c>
      <c r="W103" s="104"/>
      <c r="X103" s="105">
        <f t="shared" si="21"/>
        <v>1</v>
      </c>
      <c r="Y103" s="166">
        <v>10</v>
      </c>
      <c r="Z103" s="104">
        <v>1</v>
      </c>
      <c r="AA103" s="105">
        <f t="shared" si="22"/>
        <v>11</v>
      </c>
      <c r="AB103" s="106">
        <f t="shared" si="23"/>
        <v>12</v>
      </c>
      <c r="AC103" s="104">
        <f t="shared" si="24"/>
        <v>0</v>
      </c>
      <c r="AD103" s="104">
        <f t="shared" ref="AD103:AE125" si="31">AA103-T103</f>
        <v>0</v>
      </c>
      <c r="AE103" s="104">
        <f t="shared" si="31"/>
        <v>0</v>
      </c>
      <c r="AF103" s="107">
        <f t="shared" ref="AF103:AH125" si="32">AC103/S103*100</f>
        <v>0</v>
      </c>
      <c r="AG103" s="107">
        <f t="shared" si="32"/>
        <v>0</v>
      </c>
      <c r="AH103" s="107">
        <f t="shared" si="32"/>
        <v>0</v>
      </c>
      <c r="AI103" s="118"/>
      <c r="AJ103" s="109"/>
      <c r="AK103" s="104">
        <f t="shared" si="27"/>
        <v>12</v>
      </c>
      <c r="AL103" s="104">
        <f t="shared" si="28"/>
        <v>0</v>
      </c>
      <c r="AM103" s="107">
        <f t="shared" si="29"/>
        <v>0</v>
      </c>
      <c r="AN103" s="110"/>
      <c r="AO103" s="110"/>
      <c r="AP103" s="111"/>
      <c r="AQ103" s="112"/>
      <c r="AR103" s="113"/>
      <c r="AS103" s="110"/>
      <c r="AT103" s="110"/>
      <c r="AU103" s="98"/>
      <c r="AV103" s="114"/>
      <c r="AW103" s="115"/>
      <c r="AX103" s="116"/>
      <c r="AY103" s="117">
        <v>1</v>
      </c>
      <c r="BB103" s="169">
        <f t="shared" si="18"/>
        <v>11</v>
      </c>
    </row>
    <row r="104" spans="1:54" s="95" customFormat="1">
      <c r="A104" s="96">
        <v>98</v>
      </c>
      <c r="B104" s="97" t="s">
        <v>523</v>
      </c>
      <c r="C104" s="119" t="s">
        <v>460</v>
      </c>
      <c r="D104" s="99" t="s">
        <v>663</v>
      </c>
      <c r="E104" s="100" t="s">
        <v>674</v>
      </c>
      <c r="F104" s="99" t="s">
        <v>671</v>
      </c>
      <c r="G104" s="96">
        <v>100</v>
      </c>
      <c r="H104" s="96" t="s">
        <v>666</v>
      </c>
      <c r="I104" s="120">
        <v>33</v>
      </c>
      <c r="J104" s="120">
        <v>2</v>
      </c>
      <c r="K104" s="96">
        <v>101</v>
      </c>
      <c r="L104" s="96">
        <v>6</v>
      </c>
      <c r="M104" s="96"/>
      <c r="N104" s="96"/>
      <c r="O104" s="96"/>
      <c r="P104" s="96"/>
      <c r="Q104" s="96">
        <f t="shared" si="30"/>
        <v>134</v>
      </c>
      <c r="R104" s="96">
        <f t="shared" si="30"/>
        <v>8</v>
      </c>
      <c r="S104" s="101">
        <v>1</v>
      </c>
      <c r="T104" s="102">
        <v>9</v>
      </c>
      <c r="U104" s="103">
        <f t="shared" si="20"/>
        <v>10</v>
      </c>
      <c r="V104" s="167">
        <v>1</v>
      </c>
      <c r="W104" s="110"/>
      <c r="X104" s="105">
        <f t="shared" si="21"/>
        <v>1</v>
      </c>
      <c r="Y104" s="166">
        <v>9</v>
      </c>
      <c r="Z104" s="104"/>
      <c r="AA104" s="105">
        <f t="shared" si="22"/>
        <v>9</v>
      </c>
      <c r="AB104" s="106">
        <f t="shared" si="23"/>
        <v>10</v>
      </c>
      <c r="AC104" s="104">
        <f t="shared" si="24"/>
        <v>0</v>
      </c>
      <c r="AD104" s="104">
        <f t="shared" si="31"/>
        <v>0</v>
      </c>
      <c r="AE104" s="104">
        <f t="shared" si="31"/>
        <v>0</v>
      </c>
      <c r="AF104" s="107">
        <f t="shared" si="32"/>
        <v>0</v>
      </c>
      <c r="AG104" s="107">
        <f t="shared" si="32"/>
        <v>0</v>
      </c>
      <c r="AH104" s="107">
        <f t="shared" si="32"/>
        <v>0</v>
      </c>
      <c r="AI104" s="118"/>
      <c r="AJ104" s="109">
        <v>1</v>
      </c>
      <c r="AK104" s="104">
        <f t="shared" si="27"/>
        <v>11</v>
      </c>
      <c r="AL104" s="104">
        <f t="shared" si="28"/>
        <v>1</v>
      </c>
      <c r="AM104" s="107">
        <f t="shared" si="29"/>
        <v>10</v>
      </c>
      <c r="AN104" s="110"/>
      <c r="AO104" s="110"/>
      <c r="AP104" s="111"/>
      <c r="AQ104" s="112"/>
      <c r="AR104" s="113"/>
      <c r="AS104" s="110"/>
      <c r="AT104" s="110"/>
      <c r="AU104" s="98"/>
      <c r="AV104" s="114">
        <v>1</v>
      </c>
      <c r="AW104" s="115"/>
      <c r="AX104" s="116"/>
      <c r="AY104" s="117">
        <v>1</v>
      </c>
      <c r="BB104" s="169">
        <f t="shared" si="18"/>
        <v>10</v>
      </c>
    </row>
    <row r="105" spans="1:54" s="95" customFormat="1">
      <c r="A105" s="96">
        <v>99</v>
      </c>
      <c r="B105" s="97" t="s">
        <v>457</v>
      </c>
      <c r="C105" s="119" t="s">
        <v>460</v>
      </c>
      <c r="D105" s="99" t="s">
        <v>663</v>
      </c>
      <c r="E105" s="100" t="s">
        <v>674</v>
      </c>
      <c r="F105" s="99" t="s">
        <v>671</v>
      </c>
      <c r="G105" s="96">
        <v>82</v>
      </c>
      <c r="H105" s="96" t="s">
        <v>666</v>
      </c>
      <c r="I105" s="120">
        <v>12</v>
      </c>
      <c r="J105" s="120">
        <v>2</v>
      </c>
      <c r="K105" s="96">
        <v>66</v>
      </c>
      <c r="L105" s="96">
        <v>6</v>
      </c>
      <c r="M105" s="96"/>
      <c r="N105" s="96"/>
      <c r="O105" s="96"/>
      <c r="P105" s="96"/>
      <c r="Q105" s="96">
        <f t="shared" si="30"/>
        <v>78</v>
      </c>
      <c r="R105" s="96">
        <f t="shared" si="30"/>
        <v>8</v>
      </c>
      <c r="S105" s="101">
        <v>1</v>
      </c>
      <c r="T105" s="102">
        <v>4</v>
      </c>
      <c r="U105" s="103">
        <f t="shared" si="20"/>
        <v>5</v>
      </c>
      <c r="V105" s="167">
        <v>1</v>
      </c>
      <c r="W105" s="110"/>
      <c r="X105" s="105">
        <f t="shared" si="21"/>
        <v>1</v>
      </c>
      <c r="Y105" s="166">
        <v>4</v>
      </c>
      <c r="Z105" s="104">
        <v>1</v>
      </c>
      <c r="AA105" s="105">
        <f t="shared" si="22"/>
        <v>5</v>
      </c>
      <c r="AB105" s="106">
        <f t="shared" si="23"/>
        <v>6</v>
      </c>
      <c r="AC105" s="104">
        <f t="shared" si="24"/>
        <v>0</v>
      </c>
      <c r="AD105" s="104">
        <f t="shared" si="31"/>
        <v>1</v>
      </c>
      <c r="AE105" s="104">
        <f t="shared" si="31"/>
        <v>1</v>
      </c>
      <c r="AF105" s="107">
        <f t="shared" si="32"/>
        <v>0</v>
      </c>
      <c r="AG105" s="107">
        <f t="shared" si="32"/>
        <v>25</v>
      </c>
      <c r="AH105" s="107">
        <f t="shared" si="32"/>
        <v>20</v>
      </c>
      <c r="AI105" s="118"/>
      <c r="AJ105" s="109"/>
      <c r="AK105" s="104">
        <f t="shared" si="27"/>
        <v>6</v>
      </c>
      <c r="AL105" s="104">
        <f t="shared" si="28"/>
        <v>1</v>
      </c>
      <c r="AM105" s="107">
        <f t="shared" si="29"/>
        <v>20</v>
      </c>
      <c r="AN105" s="110"/>
      <c r="AO105" s="110"/>
      <c r="AP105" s="111">
        <v>1</v>
      </c>
      <c r="AQ105" s="112"/>
      <c r="AR105" s="113"/>
      <c r="AS105" s="110"/>
      <c r="AT105" s="110"/>
      <c r="AU105" s="98"/>
      <c r="AV105" s="114"/>
      <c r="AW105" s="115"/>
      <c r="AX105" s="116"/>
      <c r="AY105" s="117">
        <v>1</v>
      </c>
      <c r="BB105" s="169">
        <f t="shared" si="18"/>
        <v>5</v>
      </c>
    </row>
    <row r="106" spans="1:54" s="95" customFormat="1">
      <c r="A106" s="96">
        <v>100</v>
      </c>
      <c r="B106" s="97" t="s">
        <v>464</v>
      </c>
      <c r="C106" s="119" t="s">
        <v>460</v>
      </c>
      <c r="D106" s="99" t="s">
        <v>663</v>
      </c>
      <c r="E106" s="100" t="s">
        <v>674</v>
      </c>
      <c r="F106" s="99" t="s">
        <v>671</v>
      </c>
      <c r="G106" s="96">
        <v>84</v>
      </c>
      <c r="H106" s="96" t="s">
        <v>665</v>
      </c>
      <c r="I106" s="120">
        <v>0</v>
      </c>
      <c r="J106" s="120">
        <v>0</v>
      </c>
      <c r="K106" s="96">
        <v>68</v>
      </c>
      <c r="L106" s="96">
        <v>6</v>
      </c>
      <c r="M106" s="96"/>
      <c r="N106" s="96"/>
      <c r="O106" s="96"/>
      <c r="P106" s="96"/>
      <c r="Q106" s="96">
        <f t="shared" si="30"/>
        <v>68</v>
      </c>
      <c r="R106" s="96">
        <f t="shared" si="30"/>
        <v>6</v>
      </c>
      <c r="S106" s="101">
        <v>1</v>
      </c>
      <c r="T106" s="102">
        <v>4</v>
      </c>
      <c r="U106" s="103">
        <f t="shared" si="20"/>
        <v>5</v>
      </c>
      <c r="V106" s="166">
        <v>1</v>
      </c>
      <c r="W106" s="104"/>
      <c r="X106" s="105">
        <f t="shared" si="21"/>
        <v>1</v>
      </c>
      <c r="Y106" s="166">
        <v>4</v>
      </c>
      <c r="Z106" s="104"/>
      <c r="AA106" s="105">
        <f t="shared" si="22"/>
        <v>4</v>
      </c>
      <c r="AB106" s="106">
        <f t="shared" si="23"/>
        <v>5</v>
      </c>
      <c r="AC106" s="104">
        <f t="shared" si="24"/>
        <v>0</v>
      </c>
      <c r="AD106" s="104">
        <f t="shared" si="31"/>
        <v>0</v>
      </c>
      <c r="AE106" s="104">
        <f t="shared" si="31"/>
        <v>0</v>
      </c>
      <c r="AF106" s="107">
        <f t="shared" si="32"/>
        <v>0</v>
      </c>
      <c r="AG106" s="107">
        <f t="shared" si="32"/>
        <v>0</v>
      </c>
      <c r="AH106" s="107">
        <f t="shared" si="32"/>
        <v>0</v>
      </c>
      <c r="AI106" s="118"/>
      <c r="AJ106" s="109">
        <v>1</v>
      </c>
      <c r="AK106" s="104">
        <f t="shared" si="27"/>
        <v>6</v>
      </c>
      <c r="AL106" s="104">
        <f t="shared" si="28"/>
        <v>1</v>
      </c>
      <c r="AM106" s="107">
        <f t="shared" si="29"/>
        <v>20</v>
      </c>
      <c r="AN106" s="110"/>
      <c r="AO106" s="110"/>
      <c r="AP106" s="111"/>
      <c r="AQ106" s="112"/>
      <c r="AR106" s="113"/>
      <c r="AS106" s="110"/>
      <c r="AT106" s="110"/>
      <c r="AU106" s="98"/>
      <c r="AV106" s="114"/>
      <c r="AW106" s="115"/>
      <c r="AX106" s="116"/>
      <c r="AY106" s="117">
        <v>1</v>
      </c>
      <c r="BB106" s="169">
        <f t="shared" si="18"/>
        <v>5</v>
      </c>
    </row>
    <row r="107" spans="1:54" s="95" customFormat="1">
      <c r="A107" s="96">
        <v>101</v>
      </c>
      <c r="B107" s="97" t="s">
        <v>389</v>
      </c>
      <c r="C107" s="98" t="s">
        <v>365</v>
      </c>
      <c r="D107" s="99" t="s">
        <v>663</v>
      </c>
      <c r="E107" s="100" t="s">
        <v>668</v>
      </c>
      <c r="F107" s="99" t="s">
        <v>663</v>
      </c>
      <c r="G107" s="96">
        <v>65</v>
      </c>
      <c r="H107" s="96" t="s">
        <v>666</v>
      </c>
      <c r="I107" s="96">
        <v>30</v>
      </c>
      <c r="J107" s="96">
        <v>2</v>
      </c>
      <c r="K107" s="96">
        <v>92</v>
      </c>
      <c r="L107" s="96">
        <v>6</v>
      </c>
      <c r="M107" s="96"/>
      <c r="N107" s="96"/>
      <c r="O107" s="96"/>
      <c r="P107" s="96"/>
      <c r="Q107" s="96">
        <f t="shared" si="30"/>
        <v>122</v>
      </c>
      <c r="R107" s="96">
        <f t="shared" si="30"/>
        <v>8</v>
      </c>
      <c r="S107" s="101">
        <v>1</v>
      </c>
      <c r="T107" s="102">
        <v>8</v>
      </c>
      <c r="U107" s="103">
        <f t="shared" si="20"/>
        <v>9</v>
      </c>
      <c r="V107" s="167">
        <v>1</v>
      </c>
      <c r="W107" s="110"/>
      <c r="X107" s="105">
        <f t="shared" si="21"/>
        <v>1</v>
      </c>
      <c r="Y107" s="166">
        <v>9</v>
      </c>
      <c r="Z107" s="104"/>
      <c r="AA107" s="105">
        <f t="shared" si="22"/>
        <v>9</v>
      </c>
      <c r="AB107" s="106">
        <f t="shared" si="23"/>
        <v>10</v>
      </c>
      <c r="AC107" s="104">
        <f t="shared" si="24"/>
        <v>0</v>
      </c>
      <c r="AD107" s="104">
        <f t="shared" si="31"/>
        <v>1</v>
      </c>
      <c r="AE107" s="104">
        <f t="shared" si="31"/>
        <v>1</v>
      </c>
      <c r="AF107" s="107">
        <f t="shared" si="32"/>
        <v>0</v>
      </c>
      <c r="AG107" s="107">
        <f t="shared" si="32"/>
        <v>12.5</v>
      </c>
      <c r="AH107" s="107">
        <f t="shared" si="32"/>
        <v>11.111111111111111</v>
      </c>
      <c r="AI107" s="118"/>
      <c r="AJ107" s="109"/>
      <c r="AK107" s="104">
        <f t="shared" si="27"/>
        <v>10</v>
      </c>
      <c r="AL107" s="104">
        <f t="shared" si="28"/>
        <v>1</v>
      </c>
      <c r="AM107" s="107">
        <f t="shared" si="29"/>
        <v>11.111111111111111</v>
      </c>
      <c r="AN107" s="110"/>
      <c r="AO107" s="110"/>
      <c r="AP107" s="111">
        <v>1</v>
      </c>
      <c r="AQ107" s="112"/>
      <c r="AR107" s="113"/>
      <c r="AS107" s="110"/>
      <c r="AT107" s="110"/>
      <c r="AU107" s="98"/>
      <c r="AV107" s="114"/>
      <c r="AW107" s="115"/>
      <c r="AX107" s="116"/>
      <c r="AY107" s="117">
        <v>1</v>
      </c>
      <c r="BB107" s="169">
        <f t="shared" si="18"/>
        <v>10</v>
      </c>
    </row>
    <row r="108" spans="1:54" s="95" customFormat="1">
      <c r="A108" s="96">
        <v>102</v>
      </c>
      <c r="B108" s="97" t="s">
        <v>394</v>
      </c>
      <c r="C108" s="98" t="s">
        <v>365</v>
      </c>
      <c r="D108" s="99" t="s">
        <v>663</v>
      </c>
      <c r="E108" s="100" t="s">
        <v>668</v>
      </c>
      <c r="F108" s="99" t="s">
        <v>663</v>
      </c>
      <c r="G108" s="96">
        <v>60</v>
      </c>
      <c r="H108" s="96" t="s">
        <v>666</v>
      </c>
      <c r="I108" s="96">
        <v>93</v>
      </c>
      <c r="J108" s="96">
        <v>3</v>
      </c>
      <c r="K108" s="96">
        <v>525</v>
      </c>
      <c r="L108" s="96">
        <v>15</v>
      </c>
      <c r="M108" s="96"/>
      <c r="N108" s="96"/>
      <c r="O108" s="96"/>
      <c r="P108" s="96"/>
      <c r="Q108" s="96">
        <f t="shared" si="30"/>
        <v>618</v>
      </c>
      <c r="R108" s="96">
        <f t="shared" si="30"/>
        <v>18</v>
      </c>
      <c r="S108" s="101">
        <v>2</v>
      </c>
      <c r="T108" s="102">
        <v>26</v>
      </c>
      <c r="U108" s="103">
        <f t="shared" si="20"/>
        <v>28</v>
      </c>
      <c r="V108" s="166">
        <v>1</v>
      </c>
      <c r="W108" s="104">
        <v>1</v>
      </c>
      <c r="X108" s="105">
        <f t="shared" si="21"/>
        <v>2</v>
      </c>
      <c r="Y108" s="166">
        <v>27</v>
      </c>
      <c r="Z108" s="104">
        <v>1</v>
      </c>
      <c r="AA108" s="105">
        <f t="shared" si="22"/>
        <v>28</v>
      </c>
      <c r="AB108" s="106">
        <f t="shared" si="23"/>
        <v>30</v>
      </c>
      <c r="AC108" s="104">
        <f t="shared" si="24"/>
        <v>0</v>
      </c>
      <c r="AD108" s="104">
        <f t="shared" si="31"/>
        <v>2</v>
      </c>
      <c r="AE108" s="104">
        <f t="shared" si="31"/>
        <v>2</v>
      </c>
      <c r="AF108" s="107">
        <f t="shared" si="32"/>
        <v>0</v>
      </c>
      <c r="AG108" s="107">
        <f t="shared" si="32"/>
        <v>7.6923076923076925</v>
      </c>
      <c r="AH108" s="107">
        <f t="shared" si="32"/>
        <v>7.1428571428571423</v>
      </c>
      <c r="AI108" s="118"/>
      <c r="AJ108" s="109"/>
      <c r="AK108" s="104">
        <f t="shared" si="27"/>
        <v>30</v>
      </c>
      <c r="AL108" s="104">
        <f t="shared" si="28"/>
        <v>2</v>
      </c>
      <c r="AM108" s="107">
        <f t="shared" si="29"/>
        <v>7.1428571428571423</v>
      </c>
      <c r="AN108" s="110"/>
      <c r="AO108" s="110"/>
      <c r="AP108" s="111"/>
      <c r="AQ108" s="112">
        <v>1</v>
      </c>
      <c r="AR108" s="113"/>
      <c r="AS108" s="110"/>
      <c r="AT108" s="110">
        <v>1</v>
      </c>
      <c r="AU108" s="98"/>
      <c r="AV108" s="114"/>
      <c r="AW108" s="115"/>
      <c r="AX108" s="116"/>
      <c r="AY108" s="96">
        <v>1</v>
      </c>
      <c r="BB108" s="169">
        <f t="shared" si="18"/>
        <v>28</v>
      </c>
    </row>
    <row r="109" spans="1:54" s="95" customFormat="1">
      <c r="A109" s="96">
        <v>103</v>
      </c>
      <c r="B109" s="97" t="s">
        <v>384</v>
      </c>
      <c r="C109" s="98" t="s">
        <v>365</v>
      </c>
      <c r="D109" s="99" t="s">
        <v>663</v>
      </c>
      <c r="E109" s="100" t="s">
        <v>668</v>
      </c>
      <c r="F109" s="99" t="s">
        <v>663</v>
      </c>
      <c r="G109" s="96">
        <v>69</v>
      </c>
      <c r="H109" s="96" t="s">
        <v>666</v>
      </c>
      <c r="I109" s="96">
        <v>53</v>
      </c>
      <c r="J109" s="96">
        <v>3</v>
      </c>
      <c r="K109" s="96">
        <v>134</v>
      </c>
      <c r="L109" s="96">
        <v>6</v>
      </c>
      <c r="M109" s="96"/>
      <c r="N109" s="96"/>
      <c r="O109" s="96"/>
      <c r="P109" s="96"/>
      <c r="Q109" s="96">
        <f t="shared" si="30"/>
        <v>187</v>
      </c>
      <c r="R109" s="96">
        <f t="shared" si="30"/>
        <v>9</v>
      </c>
      <c r="S109" s="101">
        <v>1</v>
      </c>
      <c r="T109" s="102">
        <v>10</v>
      </c>
      <c r="U109" s="103">
        <f t="shared" si="20"/>
        <v>11</v>
      </c>
      <c r="V109" s="166">
        <v>1</v>
      </c>
      <c r="W109" s="104"/>
      <c r="X109" s="105">
        <f t="shared" si="21"/>
        <v>1</v>
      </c>
      <c r="Y109" s="166">
        <v>10</v>
      </c>
      <c r="Z109" s="104"/>
      <c r="AA109" s="105">
        <f t="shared" si="22"/>
        <v>10</v>
      </c>
      <c r="AB109" s="106">
        <f t="shared" si="23"/>
        <v>11</v>
      </c>
      <c r="AC109" s="104">
        <f t="shared" si="24"/>
        <v>0</v>
      </c>
      <c r="AD109" s="104">
        <f t="shared" si="31"/>
        <v>0</v>
      </c>
      <c r="AE109" s="104">
        <f t="shared" si="31"/>
        <v>0</v>
      </c>
      <c r="AF109" s="107">
        <f t="shared" si="32"/>
        <v>0</v>
      </c>
      <c r="AG109" s="107">
        <f t="shared" si="32"/>
        <v>0</v>
      </c>
      <c r="AH109" s="107">
        <f t="shared" si="32"/>
        <v>0</v>
      </c>
      <c r="AI109" s="118">
        <v>1</v>
      </c>
      <c r="AJ109" s="109"/>
      <c r="AK109" s="104">
        <f t="shared" si="27"/>
        <v>12</v>
      </c>
      <c r="AL109" s="104">
        <f t="shared" si="28"/>
        <v>1</v>
      </c>
      <c r="AM109" s="107">
        <f t="shared" si="29"/>
        <v>9.0909090909090917</v>
      </c>
      <c r="AN109" s="110"/>
      <c r="AO109" s="110"/>
      <c r="AP109" s="111">
        <v>1</v>
      </c>
      <c r="AQ109" s="112"/>
      <c r="AR109" s="113"/>
      <c r="AS109" s="110"/>
      <c r="AT109" s="110">
        <v>1</v>
      </c>
      <c r="AU109" s="98"/>
      <c r="AV109" s="114"/>
      <c r="AW109" s="115"/>
      <c r="AX109" s="116">
        <v>1</v>
      </c>
      <c r="AY109" s="96">
        <v>1</v>
      </c>
      <c r="BB109" s="169">
        <f t="shared" si="18"/>
        <v>11</v>
      </c>
    </row>
    <row r="110" spans="1:54" s="95" customFormat="1">
      <c r="A110" s="96">
        <v>104</v>
      </c>
      <c r="B110" s="97" t="s">
        <v>443</v>
      </c>
      <c r="C110" s="98" t="s">
        <v>365</v>
      </c>
      <c r="D110" s="99" t="s">
        <v>661</v>
      </c>
      <c r="E110" s="100" t="s">
        <v>662</v>
      </c>
      <c r="F110" s="99" t="s">
        <v>663</v>
      </c>
      <c r="G110" s="96">
        <v>52</v>
      </c>
      <c r="H110" s="96" t="s">
        <v>664</v>
      </c>
      <c r="I110" s="96">
        <v>48</v>
      </c>
      <c r="J110" s="96">
        <v>3</v>
      </c>
      <c r="K110" s="96">
        <v>132</v>
      </c>
      <c r="L110" s="96">
        <v>6</v>
      </c>
      <c r="M110" s="96">
        <v>74</v>
      </c>
      <c r="N110" s="96">
        <v>3</v>
      </c>
      <c r="O110" s="96"/>
      <c r="P110" s="96"/>
      <c r="Q110" s="96">
        <f t="shared" si="30"/>
        <v>254</v>
      </c>
      <c r="R110" s="96">
        <f t="shared" si="30"/>
        <v>12</v>
      </c>
      <c r="S110" s="101">
        <v>1</v>
      </c>
      <c r="T110" s="102">
        <v>16</v>
      </c>
      <c r="U110" s="103">
        <f t="shared" si="20"/>
        <v>17</v>
      </c>
      <c r="V110" s="166">
        <v>1</v>
      </c>
      <c r="W110" s="104"/>
      <c r="X110" s="105">
        <f t="shared" si="21"/>
        <v>1</v>
      </c>
      <c r="Y110" s="166">
        <v>16</v>
      </c>
      <c r="Z110" s="104"/>
      <c r="AA110" s="105">
        <f t="shared" si="22"/>
        <v>16</v>
      </c>
      <c r="AB110" s="106">
        <f t="shared" si="23"/>
        <v>17</v>
      </c>
      <c r="AC110" s="104">
        <f t="shared" si="24"/>
        <v>0</v>
      </c>
      <c r="AD110" s="104">
        <f t="shared" si="31"/>
        <v>0</v>
      </c>
      <c r="AE110" s="104">
        <f t="shared" si="31"/>
        <v>0</v>
      </c>
      <c r="AF110" s="107">
        <f t="shared" si="32"/>
        <v>0</v>
      </c>
      <c r="AG110" s="107">
        <f t="shared" si="32"/>
        <v>0</v>
      </c>
      <c r="AH110" s="107">
        <f t="shared" si="32"/>
        <v>0</v>
      </c>
      <c r="AI110" s="118"/>
      <c r="AJ110" s="109">
        <v>1</v>
      </c>
      <c r="AK110" s="104">
        <f t="shared" si="27"/>
        <v>18</v>
      </c>
      <c r="AL110" s="104">
        <f t="shared" si="28"/>
        <v>1</v>
      </c>
      <c r="AM110" s="107">
        <f t="shared" si="29"/>
        <v>5.8823529411764701</v>
      </c>
      <c r="AN110" s="110"/>
      <c r="AO110" s="110"/>
      <c r="AP110" s="111"/>
      <c r="AQ110" s="112"/>
      <c r="AR110" s="113"/>
      <c r="AS110" s="110"/>
      <c r="AT110" s="110"/>
      <c r="AU110" s="98"/>
      <c r="AV110" s="114"/>
      <c r="AW110" s="115"/>
      <c r="AX110" s="116"/>
      <c r="AY110" s="96">
        <v>1</v>
      </c>
      <c r="BB110" s="169">
        <f t="shared" si="18"/>
        <v>17</v>
      </c>
    </row>
    <row r="111" spans="1:54" s="95" customFormat="1">
      <c r="A111" s="96">
        <v>105</v>
      </c>
      <c r="B111" s="97" t="s">
        <v>452</v>
      </c>
      <c r="C111" s="98" t="s">
        <v>365</v>
      </c>
      <c r="D111" s="99" t="s">
        <v>663</v>
      </c>
      <c r="E111" s="100" t="s">
        <v>662</v>
      </c>
      <c r="F111" s="99" t="s">
        <v>663</v>
      </c>
      <c r="G111" s="96">
        <v>42</v>
      </c>
      <c r="H111" s="96" t="s">
        <v>666</v>
      </c>
      <c r="I111" s="96">
        <v>75</v>
      </c>
      <c r="J111" s="96">
        <v>3</v>
      </c>
      <c r="K111" s="96">
        <v>175</v>
      </c>
      <c r="L111" s="96">
        <v>6</v>
      </c>
      <c r="M111" s="96"/>
      <c r="N111" s="96"/>
      <c r="O111" s="96"/>
      <c r="P111" s="96"/>
      <c r="Q111" s="96">
        <f t="shared" si="30"/>
        <v>250</v>
      </c>
      <c r="R111" s="96">
        <f t="shared" si="30"/>
        <v>9</v>
      </c>
      <c r="S111" s="101">
        <v>1</v>
      </c>
      <c r="T111" s="102">
        <v>12</v>
      </c>
      <c r="U111" s="103">
        <f t="shared" si="20"/>
        <v>13</v>
      </c>
      <c r="V111" s="167">
        <v>1</v>
      </c>
      <c r="W111" s="110"/>
      <c r="X111" s="105">
        <f t="shared" si="21"/>
        <v>1</v>
      </c>
      <c r="Y111" s="166">
        <v>9</v>
      </c>
      <c r="Z111" s="104">
        <v>3</v>
      </c>
      <c r="AA111" s="105">
        <f t="shared" si="22"/>
        <v>12</v>
      </c>
      <c r="AB111" s="106">
        <f t="shared" si="23"/>
        <v>13</v>
      </c>
      <c r="AC111" s="104">
        <f t="shared" si="24"/>
        <v>0</v>
      </c>
      <c r="AD111" s="104">
        <f t="shared" si="31"/>
        <v>0</v>
      </c>
      <c r="AE111" s="104">
        <f t="shared" si="31"/>
        <v>0</v>
      </c>
      <c r="AF111" s="107">
        <f t="shared" si="32"/>
        <v>0</v>
      </c>
      <c r="AG111" s="107">
        <f t="shared" si="32"/>
        <v>0</v>
      </c>
      <c r="AH111" s="107">
        <f t="shared" si="32"/>
        <v>0</v>
      </c>
      <c r="AI111" s="118"/>
      <c r="AJ111" s="109">
        <v>1</v>
      </c>
      <c r="AK111" s="104">
        <f t="shared" si="27"/>
        <v>14</v>
      </c>
      <c r="AL111" s="104">
        <f t="shared" si="28"/>
        <v>1</v>
      </c>
      <c r="AM111" s="107">
        <f t="shared" si="29"/>
        <v>7.6923076923076925</v>
      </c>
      <c r="AN111" s="110"/>
      <c r="AO111" s="110"/>
      <c r="AP111" s="111"/>
      <c r="AQ111" s="112"/>
      <c r="AR111" s="113"/>
      <c r="AS111" s="110"/>
      <c r="AT111" s="110"/>
      <c r="AU111" s="98"/>
      <c r="AV111" s="114">
        <v>1</v>
      </c>
      <c r="AW111" s="115"/>
      <c r="AX111" s="116"/>
      <c r="AY111" s="96">
        <v>1</v>
      </c>
      <c r="BB111" s="169">
        <f t="shared" si="18"/>
        <v>10</v>
      </c>
    </row>
    <row r="112" spans="1:54" s="95" customFormat="1">
      <c r="A112" s="96">
        <v>106</v>
      </c>
      <c r="B112" s="97" t="s">
        <v>675</v>
      </c>
      <c r="C112" s="98" t="s">
        <v>365</v>
      </c>
      <c r="D112" s="99" t="s">
        <v>663</v>
      </c>
      <c r="E112" s="100" t="s">
        <v>662</v>
      </c>
      <c r="F112" s="99" t="s">
        <v>663</v>
      </c>
      <c r="G112" s="96">
        <v>40</v>
      </c>
      <c r="H112" s="96" t="s">
        <v>666</v>
      </c>
      <c r="I112" s="96">
        <v>19</v>
      </c>
      <c r="J112" s="96">
        <v>2</v>
      </c>
      <c r="K112" s="96">
        <v>90</v>
      </c>
      <c r="L112" s="96">
        <v>6</v>
      </c>
      <c r="M112" s="96"/>
      <c r="N112" s="96"/>
      <c r="O112" s="96"/>
      <c r="P112" s="96"/>
      <c r="Q112" s="96">
        <f t="shared" si="30"/>
        <v>109</v>
      </c>
      <c r="R112" s="96">
        <f t="shared" si="30"/>
        <v>8</v>
      </c>
      <c r="S112" s="101">
        <v>1</v>
      </c>
      <c r="T112" s="102">
        <v>6</v>
      </c>
      <c r="U112" s="103">
        <f t="shared" si="20"/>
        <v>7</v>
      </c>
      <c r="V112" s="166">
        <v>1</v>
      </c>
      <c r="W112" s="104"/>
      <c r="X112" s="105">
        <f t="shared" si="21"/>
        <v>1</v>
      </c>
      <c r="Y112" s="166">
        <v>8</v>
      </c>
      <c r="Z112" s="104">
        <v>1</v>
      </c>
      <c r="AA112" s="105">
        <f t="shared" si="22"/>
        <v>9</v>
      </c>
      <c r="AB112" s="106">
        <f t="shared" si="23"/>
        <v>10</v>
      </c>
      <c r="AC112" s="104">
        <f t="shared" si="24"/>
        <v>0</v>
      </c>
      <c r="AD112" s="104">
        <f t="shared" si="31"/>
        <v>3</v>
      </c>
      <c r="AE112" s="104">
        <f t="shared" si="31"/>
        <v>3</v>
      </c>
      <c r="AF112" s="107">
        <f t="shared" si="32"/>
        <v>0</v>
      </c>
      <c r="AG112" s="107">
        <f t="shared" si="32"/>
        <v>50</v>
      </c>
      <c r="AH112" s="107">
        <f t="shared" si="32"/>
        <v>42.857142857142854</v>
      </c>
      <c r="AI112" s="118"/>
      <c r="AJ112" s="109"/>
      <c r="AK112" s="104">
        <f t="shared" si="27"/>
        <v>10</v>
      </c>
      <c r="AL112" s="104">
        <f t="shared" si="28"/>
        <v>3</v>
      </c>
      <c r="AM112" s="107">
        <f t="shared" si="29"/>
        <v>42.857142857142854</v>
      </c>
      <c r="AN112" s="110"/>
      <c r="AO112" s="110"/>
      <c r="AP112" s="111"/>
      <c r="AQ112" s="112"/>
      <c r="AR112" s="113"/>
      <c r="AS112" s="110"/>
      <c r="AT112" s="110"/>
      <c r="AU112" s="98"/>
      <c r="AV112" s="114">
        <v>1</v>
      </c>
      <c r="AW112" s="115"/>
      <c r="AX112" s="116"/>
      <c r="AY112" s="117">
        <v>1</v>
      </c>
      <c r="BB112" s="169">
        <f t="shared" si="18"/>
        <v>9</v>
      </c>
    </row>
    <row r="113" spans="1:54" s="95" customFormat="1">
      <c r="A113" s="96">
        <v>107</v>
      </c>
      <c r="B113" s="97" t="s">
        <v>380</v>
      </c>
      <c r="C113" s="98" t="s">
        <v>365</v>
      </c>
      <c r="D113" s="99" t="s">
        <v>663</v>
      </c>
      <c r="E113" s="100" t="s">
        <v>662</v>
      </c>
      <c r="F113" s="99" t="s">
        <v>663</v>
      </c>
      <c r="G113" s="96">
        <v>50</v>
      </c>
      <c r="H113" s="96" t="s">
        <v>666</v>
      </c>
      <c r="I113" s="96">
        <v>39</v>
      </c>
      <c r="J113" s="96">
        <v>2</v>
      </c>
      <c r="K113" s="96">
        <v>93</v>
      </c>
      <c r="L113" s="96">
        <v>6</v>
      </c>
      <c r="M113" s="96"/>
      <c r="N113" s="96"/>
      <c r="O113" s="96"/>
      <c r="P113" s="96"/>
      <c r="Q113" s="96">
        <f t="shared" si="30"/>
        <v>132</v>
      </c>
      <c r="R113" s="96">
        <f t="shared" si="30"/>
        <v>8</v>
      </c>
      <c r="S113" s="101">
        <v>1</v>
      </c>
      <c r="T113" s="102">
        <v>9</v>
      </c>
      <c r="U113" s="103">
        <f t="shared" si="20"/>
        <v>10</v>
      </c>
      <c r="V113" s="167">
        <v>1</v>
      </c>
      <c r="W113" s="110"/>
      <c r="X113" s="105">
        <f t="shared" si="21"/>
        <v>1</v>
      </c>
      <c r="Y113" s="166">
        <v>8</v>
      </c>
      <c r="Z113" s="104">
        <v>1</v>
      </c>
      <c r="AA113" s="105">
        <f t="shared" si="22"/>
        <v>9</v>
      </c>
      <c r="AB113" s="106">
        <f t="shared" si="23"/>
        <v>10</v>
      </c>
      <c r="AC113" s="104">
        <f t="shared" si="24"/>
        <v>0</v>
      </c>
      <c r="AD113" s="104">
        <f t="shared" si="31"/>
        <v>0</v>
      </c>
      <c r="AE113" s="104">
        <f t="shared" si="31"/>
        <v>0</v>
      </c>
      <c r="AF113" s="107">
        <f t="shared" si="32"/>
        <v>0</v>
      </c>
      <c r="AG113" s="107">
        <f t="shared" si="32"/>
        <v>0</v>
      </c>
      <c r="AH113" s="107">
        <f t="shared" si="32"/>
        <v>0</v>
      </c>
      <c r="AI113" s="118">
        <v>1</v>
      </c>
      <c r="AJ113" s="109"/>
      <c r="AK113" s="104">
        <f t="shared" si="27"/>
        <v>11</v>
      </c>
      <c r="AL113" s="104">
        <f t="shared" si="28"/>
        <v>1</v>
      </c>
      <c r="AM113" s="107">
        <f t="shared" si="29"/>
        <v>10</v>
      </c>
      <c r="AN113" s="110"/>
      <c r="AO113" s="110"/>
      <c r="AP113" s="111"/>
      <c r="AQ113" s="112"/>
      <c r="AR113" s="113"/>
      <c r="AS113" s="110"/>
      <c r="AT113" s="110"/>
      <c r="AU113" s="98"/>
      <c r="AV113" s="114">
        <v>1</v>
      </c>
      <c r="AW113" s="115"/>
      <c r="AX113" s="116"/>
      <c r="AY113" s="117">
        <v>1</v>
      </c>
      <c r="BB113" s="169">
        <f t="shared" si="18"/>
        <v>9</v>
      </c>
    </row>
    <row r="114" spans="1:54" s="95" customFormat="1">
      <c r="A114" s="96">
        <v>108</v>
      </c>
      <c r="B114" s="97" t="s">
        <v>362</v>
      </c>
      <c r="C114" s="98" t="s">
        <v>365</v>
      </c>
      <c r="D114" s="99" t="s">
        <v>663</v>
      </c>
      <c r="E114" s="100" t="s">
        <v>662</v>
      </c>
      <c r="F114" s="99" t="s">
        <v>663</v>
      </c>
      <c r="G114" s="96">
        <v>40</v>
      </c>
      <c r="H114" s="96" t="s">
        <v>666</v>
      </c>
      <c r="I114" s="96">
        <v>21</v>
      </c>
      <c r="J114" s="96">
        <v>2</v>
      </c>
      <c r="K114" s="96">
        <v>82</v>
      </c>
      <c r="L114" s="96">
        <v>6</v>
      </c>
      <c r="M114" s="96"/>
      <c r="N114" s="96"/>
      <c r="O114" s="96"/>
      <c r="P114" s="96"/>
      <c r="Q114" s="96">
        <f t="shared" si="30"/>
        <v>103</v>
      </c>
      <c r="R114" s="96">
        <f t="shared" si="30"/>
        <v>8</v>
      </c>
      <c r="S114" s="101">
        <v>1</v>
      </c>
      <c r="T114" s="102">
        <v>6</v>
      </c>
      <c r="U114" s="103">
        <f t="shared" si="20"/>
        <v>7</v>
      </c>
      <c r="V114" s="166">
        <v>1</v>
      </c>
      <c r="W114" s="104"/>
      <c r="X114" s="105">
        <f t="shared" si="21"/>
        <v>1</v>
      </c>
      <c r="Y114" s="166">
        <v>6</v>
      </c>
      <c r="Z114" s="104"/>
      <c r="AA114" s="105">
        <f t="shared" si="22"/>
        <v>6</v>
      </c>
      <c r="AB114" s="106">
        <f t="shared" si="23"/>
        <v>7</v>
      </c>
      <c r="AC114" s="104">
        <f t="shared" si="24"/>
        <v>0</v>
      </c>
      <c r="AD114" s="104">
        <f t="shared" si="31"/>
        <v>0</v>
      </c>
      <c r="AE114" s="104">
        <f t="shared" si="31"/>
        <v>0</v>
      </c>
      <c r="AF114" s="107">
        <f t="shared" si="32"/>
        <v>0</v>
      </c>
      <c r="AG114" s="107">
        <f t="shared" si="32"/>
        <v>0</v>
      </c>
      <c r="AH114" s="107">
        <f t="shared" si="32"/>
        <v>0</v>
      </c>
      <c r="AI114" s="118"/>
      <c r="AJ114" s="109"/>
      <c r="AK114" s="104">
        <f t="shared" si="27"/>
        <v>7</v>
      </c>
      <c r="AL114" s="104">
        <f t="shared" si="28"/>
        <v>0</v>
      </c>
      <c r="AM114" s="107">
        <f t="shared" si="29"/>
        <v>0</v>
      </c>
      <c r="AN114" s="110"/>
      <c r="AO114" s="110"/>
      <c r="AP114" s="111">
        <v>1</v>
      </c>
      <c r="AQ114" s="112">
        <v>1</v>
      </c>
      <c r="AR114" s="113"/>
      <c r="AS114" s="110"/>
      <c r="AT114" s="110">
        <v>1</v>
      </c>
      <c r="AU114" s="98"/>
      <c r="AV114" s="114">
        <v>1</v>
      </c>
      <c r="AW114" s="115"/>
      <c r="AX114" s="116"/>
      <c r="AY114" s="117">
        <v>1</v>
      </c>
      <c r="BB114" s="169">
        <f t="shared" si="18"/>
        <v>7</v>
      </c>
    </row>
    <row r="115" spans="1:54" s="95" customFormat="1">
      <c r="A115" s="96">
        <v>109</v>
      </c>
      <c r="B115" s="97" t="s">
        <v>369</v>
      </c>
      <c r="C115" s="98" t="s">
        <v>365</v>
      </c>
      <c r="D115" s="99" t="s">
        <v>663</v>
      </c>
      <c r="E115" s="100" t="s">
        <v>662</v>
      </c>
      <c r="F115" s="99" t="s">
        <v>663</v>
      </c>
      <c r="G115" s="96">
        <v>48</v>
      </c>
      <c r="H115" s="96" t="s">
        <v>666</v>
      </c>
      <c r="I115" s="96">
        <v>0</v>
      </c>
      <c r="J115" s="96">
        <v>0</v>
      </c>
      <c r="K115" s="96">
        <v>9</v>
      </c>
      <c r="L115" s="96">
        <v>6</v>
      </c>
      <c r="M115" s="96"/>
      <c r="N115" s="96"/>
      <c r="O115" s="96"/>
      <c r="P115" s="96"/>
      <c r="Q115" s="96">
        <f t="shared" si="30"/>
        <v>9</v>
      </c>
      <c r="R115" s="96">
        <f t="shared" si="30"/>
        <v>6</v>
      </c>
      <c r="S115" s="101">
        <v>1</v>
      </c>
      <c r="T115" s="102">
        <v>1</v>
      </c>
      <c r="U115" s="103">
        <f t="shared" si="20"/>
        <v>2</v>
      </c>
      <c r="V115" s="167"/>
      <c r="W115" s="110">
        <v>1</v>
      </c>
      <c r="X115" s="105">
        <f t="shared" si="21"/>
        <v>1</v>
      </c>
      <c r="Y115" s="166">
        <v>1</v>
      </c>
      <c r="Z115" s="104"/>
      <c r="AA115" s="105">
        <f t="shared" si="22"/>
        <v>1</v>
      </c>
      <c r="AB115" s="106">
        <f t="shared" si="23"/>
        <v>2</v>
      </c>
      <c r="AC115" s="104">
        <f t="shared" si="24"/>
        <v>0</v>
      </c>
      <c r="AD115" s="104">
        <f t="shared" si="31"/>
        <v>0</v>
      </c>
      <c r="AE115" s="104">
        <f t="shared" si="31"/>
        <v>0</v>
      </c>
      <c r="AF115" s="107">
        <f t="shared" si="32"/>
        <v>0</v>
      </c>
      <c r="AG115" s="107">
        <f t="shared" si="32"/>
        <v>0</v>
      </c>
      <c r="AH115" s="107">
        <f t="shared" si="32"/>
        <v>0</v>
      </c>
      <c r="AI115" s="118"/>
      <c r="AJ115" s="109">
        <v>1</v>
      </c>
      <c r="AK115" s="104">
        <f t="shared" si="27"/>
        <v>3</v>
      </c>
      <c r="AL115" s="104">
        <f t="shared" si="28"/>
        <v>1</v>
      </c>
      <c r="AM115" s="107">
        <f t="shared" si="29"/>
        <v>50</v>
      </c>
      <c r="AN115" s="110"/>
      <c r="AO115" s="110"/>
      <c r="AP115" s="111"/>
      <c r="AQ115" s="112"/>
      <c r="AR115" s="113"/>
      <c r="AS115" s="110"/>
      <c r="AT115" s="110">
        <v>1</v>
      </c>
      <c r="AU115" s="98"/>
      <c r="AV115" s="114"/>
      <c r="AW115" s="115"/>
      <c r="AX115" s="116">
        <v>1</v>
      </c>
      <c r="AY115" s="117">
        <v>1</v>
      </c>
      <c r="BB115" s="169">
        <f>+Y115</f>
        <v>1</v>
      </c>
    </row>
    <row r="116" spans="1:54" s="95" customFormat="1">
      <c r="A116" s="96">
        <v>110</v>
      </c>
      <c r="B116" s="97" t="s">
        <v>374</v>
      </c>
      <c r="C116" s="98" t="s">
        <v>365</v>
      </c>
      <c r="D116" s="99" t="s">
        <v>663</v>
      </c>
      <c r="E116" s="100" t="s">
        <v>662</v>
      </c>
      <c r="F116" s="99" t="s">
        <v>663</v>
      </c>
      <c r="G116" s="96">
        <v>38</v>
      </c>
      <c r="H116" s="96" t="s">
        <v>666</v>
      </c>
      <c r="I116" s="96">
        <v>14</v>
      </c>
      <c r="J116" s="96">
        <v>2</v>
      </c>
      <c r="K116" s="96">
        <v>80</v>
      </c>
      <c r="L116" s="96">
        <v>6</v>
      </c>
      <c r="M116" s="96"/>
      <c r="N116" s="96"/>
      <c r="O116" s="96"/>
      <c r="P116" s="96"/>
      <c r="Q116" s="96">
        <f t="shared" si="30"/>
        <v>94</v>
      </c>
      <c r="R116" s="96">
        <f t="shared" si="30"/>
        <v>8</v>
      </c>
      <c r="S116" s="101">
        <v>1</v>
      </c>
      <c r="T116" s="102">
        <v>5</v>
      </c>
      <c r="U116" s="103">
        <f t="shared" si="20"/>
        <v>6</v>
      </c>
      <c r="V116" s="166">
        <v>1</v>
      </c>
      <c r="W116" s="104"/>
      <c r="X116" s="105">
        <f t="shared" si="21"/>
        <v>1</v>
      </c>
      <c r="Y116" s="166">
        <v>6</v>
      </c>
      <c r="Z116" s="104"/>
      <c r="AA116" s="105">
        <f t="shared" si="22"/>
        <v>6</v>
      </c>
      <c r="AB116" s="106">
        <f t="shared" si="23"/>
        <v>7</v>
      </c>
      <c r="AC116" s="104">
        <f t="shared" si="24"/>
        <v>0</v>
      </c>
      <c r="AD116" s="104">
        <f t="shared" si="31"/>
        <v>1</v>
      </c>
      <c r="AE116" s="104">
        <f t="shared" si="31"/>
        <v>1</v>
      </c>
      <c r="AF116" s="107">
        <f t="shared" si="32"/>
        <v>0</v>
      </c>
      <c r="AG116" s="107">
        <f t="shared" si="32"/>
        <v>20</v>
      </c>
      <c r="AH116" s="107">
        <f t="shared" si="32"/>
        <v>16.666666666666664</v>
      </c>
      <c r="AI116" s="118"/>
      <c r="AJ116" s="109"/>
      <c r="AK116" s="104">
        <f t="shared" si="27"/>
        <v>7</v>
      </c>
      <c r="AL116" s="104">
        <f t="shared" si="28"/>
        <v>1</v>
      </c>
      <c r="AM116" s="107">
        <f t="shared" si="29"/>
        <v>16.666666666666664</v>
      </c>
      <c r="AN116" s="110"/>
      <c r="AO116" s="110"/>
      <c r="AP116" s="111"/>
      <c r="AQ116" s="112"/>
      <c r="AR116" s="113"/>
      <c r="AS116" s="110"/>
      <c r="AT116" s="110">
        <v>1</v>
      </c>
      <c r="AU116" s="98"/>
      <c r="AV116" s="114">
        <v>1</v>
      </c>
      <c r="AW116" s="115"/>
      <c r="AX116" s="116"/>
      <c r="AY116" s="117">
        <v>1</v>
      </c>
      <c r="BB116" s="169">
        <f>+V116+Y116</f>
        <v>7</v>
      </c>
    </row>
    <row r="117" spans="1:54" s="95" customFormat="1">
      <c r="A117" s="96">
        <v>111</v>
      </c>
      <c r="B117" s="97" t="s">
        <v>399</v>
      </c>
      <c r="C117" s="98" t="s">
        <v>365</v>
      </c>
      <c r="D117" s="99" t="s">
        <v>663</v>
      </c>
      <c r="E117" s="100" t="s">
        <v>662</v>
      </c>
      <c r="F117" s="99" t="s">
        <v>663</v>
      </c>
      <c r="G117" s="96">
        <v>55</v>
      </c>
      <c r="H117" s="96" t="s">
        <v>666</v>
      </c>
      <c r="I117" s="96">
        <v>33</v>
      </c>
      <c r="J117" s="96">
        <v>2</v>
      </c>
      <c r="K117" s="96">
        <v>137</v>
      </c>
      <c r="L117" s="96">
        <v>6</v>
      </c>
      <c r="M117" s="96"/>
      <c r="N117" s="96"/>
      <c r="O117" s="96"/>
      <c r="P117" s="96"/>
      <c r="Q117" s="96">
        <f t="shared" si="30"/>
        <v>170</v>
      </c>
      <c r="R117" s="96">
        <f t="shared" si="30"/>
        <v>8</v>
      </c>
      <c r="S117" s="101">
        <v>1</v>
      </c>
      <c r="T117" s="102">
        <v>9</v>
      </c>
      <c r="U117" s="103">
        <f t="shared" si="20"/>
        <v>10</v>
      </c>
      <c r="V117" s="166">
        <v>1</v>
      </c>
      <c r="W117" s="104"/>
      <c r="X117" s="105">
        <f t="shared" si="21"/>
        <v>1</v>
      </c>
      <c r="Y117" s="166">
        <v>9</v>
      </c>
      <c r="Z117" s="104">
        <v>1</v>
      </c>
      <c r="AA117" s="105">
        <f t="shared" si="22"/>
        <v>10</v>
      </c>
      <c r="AB117" s="106">
        <f t="shared" si="23"/>
        <v>11</v>
      </c>
      <c r="AC117" s="104">
        <f t="shared" si="24"/>
        <v>0</v>
      </c>
      <c r="AD117" s="104">
        <f t="shared" si="31"/>
        <v>1</v>
      </c>
      <c r="AE117" s="104">
        <f t="shared" si="31"/>
        <v>1</v>
      </c>
      <c r="AF117" s="107">
        <f t="shared" si="32"/>
        <v>0</v>
      </c>
      <c r="AG117" s="107">
        <f t="shared" si="32"/>
        <v>11.111111111111111</v>
      </c>
      <c r="AH117" s="107">
        <f t="shared" si="32"/>
        <v>10</v>
      </c>
      <c r="AI117" s="118"/>
      <c r="AJ117" s="109"/>
      <c r="AK117" s="104">
        <f t="shared" si="27"/>
        <v>11</v>
      </c>
      <c r="AL117" s="104">
        <f t="shared" si="28"/>
        <v>1</v>
      </c>
      <c r="AM117" s="107">
        <f t="shared" si="29"/>
        <v>10</v>
      </c>
      <c r="AN117" s="110"/>
      <c r="AO117" s="110"/>
      <c r="AP117" s="111"/>
      <c r="AQ117" s="112"/>
      <c r="AR117" s="113"/>
      <c r="AS117" s="110"/>
      <c r="AT117" s="110">
        <v>1</v>
      </c>
      <c r="AU117" s="98"/>
      <c r="AV117" s="114"/>
      <c r="AW117" s="115"/>
      <c r="AX117" s="116"/>
      <c r="AY117" s="96">
        <v>1</v>
      </c>
      <c r="BB117" s="169">
        <f>+V117+Y117</f>
        <v>10</v>
      </c>
    </row>
    <row r="118" spans="1:54" s="95" customFormat="1">
      <c r="A118" s="96">
        <v>112</v>
      </c>
      <c r="B118" s="97" t="s">
        <v>404</v>
      </c>
      <c r="C118" s="98" t="s">
        <v>365</v>
      </c>
      <c r="D118" s="99" t="s">
        <v>663</v>
      </c>
      <c r="E118" s="100" t="s">
        <v>662</v>
      </c>
      <c r="F118" s="99" t="s">
        <v>663</v>
      </c>
      <c r="G118" s="96">
        <v>64</v>
      </c>
      <c r="H118" s="96" t="s">
        <v>666</v>
      </c>
      <c r="I118" s="96">
        <v>7</v>
      </c>
      <c r="J118" s="96">
        <v>2</v>
      </c>
      <c r="K118" s="96">
        <v>34</v>
      </c>
      <c r="L118" s="96">
        <v>6</v>
      </c>
      <c r="M118" s="96"/>
      <c r="N118" s="96"/>
      <c r="O118" s="96"/>
      <c r="P118" s="96"/>
      <c r="Q118" s="96">
        <f t="shared" si="30"/>
        <v>41</v>
      </c>
      <c r="R118" s="96">
        <f t="shared" si="30"/>
        <v>8</v>
      </c>
      <c r="S118" s="101">
        <v>1</v>
      </c>
      <c r="T118" s="102">
        <v>3</v>
      </c>
      <c r="U118" s="103">
        <f t="shared" si="20"/>
        <v>4</v>
      </c>
      <c r="V118" s="167">
        <v>1</v>
      </c>
      <c r="W118" s="110"/>
      <c r="X118" s="105">
        <f t="shared" si="21"/>
        <v>1</v>
      </c>
      <c r="Y118" s="166">
        <v>2</v>
      </c>
      <c r="Z118" s="104">
        <v>1</v>
      </c>
      <c r="AA118" s="105">
        <f t="shared" si="22"/>
        <v>3</v>
      </c>
      <c r="AB118" s="106">
        <f t="shared" si="23"/>
        <v>4</v>
      </c>
      <c r="AC118" s="104">
        <f t="shared" si="24"/>
        <v>0</v>
      </c>
      <c r="AD118" s="104">
        <f t="shared" si="31"/>
        <v>0</v>
      </c>
      <c r="AE118" s="104">
        <f t="shared" si="31"/>
        <v>0</v>
      </c>
      <c r="AF118" s="107">
        <f t="shared" si="32"/>
        <v>0</v>
      </c>
      <c r="AG118" s="107">
        <f t="shared" si="32"/>
        <v>0</v>
      </c>
      <c r="AH118" s="107">
        <f t="shared" si="32"/>
        <v>0</v>
      </c>
      <c r="AI118" s="118">
        <v>1</v>
      </c>
      <c r="AJ118" s="109"/>
      <c r="AK118" s="104">
        <f t="shared" si="27"/>
        <v>5</v>
      </c>
      <c r="AL118" s="104">
        <f t="shared" si="28"/>
        <v>1</v>
      </c>
      <c r="AM118" s="107">
        <f t="shared" si="29"/>
        <v>25</v>
      </c>
      <c r="AN118" s="110"/>
      <c r="AO118" s="110"/>
      <c r="AP118" s="111"/>
      <c r="AQ118" s="112"/>
      <c r="AR118" s="113"/>
      <c r="AS118" s="110"/>
      <c r="AT118" s="110"/>
      <c r="AU118" s="98"/>
      <c r="AV118" s="114">
        <v>1</v>
      </c>
      <c r="AW118" s="115"/>
      <c r="AX118" s="116"/>
      <c r="AY118" s="117">
        <v>1</v>
      </c>
      <c r="BB118" s="169">
        <f>+V118+Y118</f>
        <v>3</v>
      </c>
    </row>
    <row r="119" spans="1:54" s="95" customFormat="1">
      <c r="A119" s="96">
        <v>113</v>
      </c>
      <c r="B119" s="97" t="s">
        <v>409</v>
      </c>
      <c r="C119" s="98" t="s">
        <v>365</v>
      </c>
      <c r="D119" s="99" t="s">
        <v>663</v>
      </c>
      <c r="E119" s="100" t="s">
        <v>662</v>
      </c>
      <c r="F119" s="99" t="s">
        <v>663</v>
      </c>
      <c r="G119" s="96">
        <v>50</v>
      </c>
      <c r="H119" s="96" t="s">
        <v>666</v>
      </c>
      <c r="I119" s="96">
        <v>35</v>
      </c>
      <c r="J119" s="96">
        <v>2</v>
      </c>
      <c r="K119" s="96">
        <v>95</v>
      </c>
      <c r="L119" s="96">
        <v>6</v>
      </c>
      <c r="M119" s="96"/>
      <c r="N119" s="96"/>
      <c r="O119" s="96"/>
      <c r="P119" s="96"/>
      <c r="Q119" s="96">
        <f t="shared" si="30"/>
        <v>130</v>
      </c>
      <c r="R119" s="96">
        <f t="shared" si="30"/>
        <v>8</v>
      </c>
      <c r="S119" s="101">
        <v>1</v>
      </c>
      <c r="T119" s="102">
        <v>9</v>
      </c>
      <c r="U119" s="103">
        <f t="shared" si="20"/>
        <v>10</v>
      </c>
      <c r="V119" s="166">
        <v>1</v>
      </c>
      <c r="W119" s="104"/>
      <c r="X119" s="105">
        <f t="shared" si="21"/>
        <v>1</v>
      </c>
      <c r="Y119" s="166">
        <v>7</v>
      </c>
      <c r="Z119" s="104">
        <v>2</v>
      </c>
      <c r="AA119" s="105">
        <f t="shared" si="22"/>
        <v>9</v>
      </c>
      <c r="AB119" s="106">
        <f t="shared" si="23"/>
        <v>10</v>
      </c>
      <c r="AC119" s="104">
        <f t="shared" si="24"/>
        <v>0</v>
      </c>
      <c r="AD119" s="104">
        <f t="shared" si="31"/>
        <v>0</v>
      </c>
      <c r="AE119" s="104">
        <f t="shared" si="31"/>
        <v>0</v>
      </c>
      <c r="AF119" s="107">
        <f t="shared" si="32"/>
        <v>0</v>
      </c>
      <c r="AG119" s="107">
        <f t="shared" si="32"/>
        <v>0</v>
      </c>
      <c r="AH119" s="107">
        <f t="shared" si="32"/>
        <v>0</v>
      </c>
      <c r="AI119" s="118"/>
      <c r="AJ119" s="109"/>
      <c r="AK119" s="104">
        <f t="shared" si="27"/>
        <v>10</v>
      </c>
      <c r="AL119" s="104">
        <f t="shared" si="28"/>
        <v>0</v>
      </c>
      <c r="AM119" s="107">
        <f t="shared" si="29"/>
        <v>0</v>
      </c>
      <c r="AN119" s="110"/>
      <c r="AO119" s="110"/>
      <c r="AP119" s="111"/>
      <c r="AQ119" s="112"/>
      <c r="AR119" s="113"/>
      <c r="AS119" s="110"/>
      <c r="AT119" s="110"/>
      <c r="AU119" s="98"/>
      <c r="AV119" s="114">
        <v>1</v>
      </c>
      <c r="AW119" s="115"/>
      <c r="AX119" s="116"/>
      <c r="AY119" s="117">
        <v>1</v>
      </c>
      <c r="BB119" s="169">
        <f>+V119+Y119</f>
        <v>8</v>
      </c>
    </row>
    <row r="120" spans="1:54" s="95" customFormat="1">
      <c r="A120" s="96">
        <v>114</v>
      </c>
      <c r="B120" s="97" t="s">
        <v>414</v>
      </c>
      <c r="C120" s="98" t="s">
        <v>365</v>
      </c>
      <c r="D120" s="99" t="s">
        <v>663</v>
      </c>
      <c r="E120" s="100" t="s">
        <v>662</v>
      </c>
      <c r="F120" s="99" t="s">
        <v>672</v>
      </c>
      <c r="G120" s="96">
        <v>69</v>
      </c>
      <c r="H120" s="96" t="s">
        <v>665</v>
      </c>
      <c r="I120" s="96">
        <v>0</v>
      </c>
      <c r="J120" s="96">
        <v>0</v>
      </c>
      <c r="K120" s="96">
        <v>9</v>
      </c>
      <c r="L120" s="96">
        <v>6</v>
      </c>
      <c r="M120" s="96"/>
      <c r="N120" s="96"/>
      <c r="O120" s="96"/>
      <c r="P120" s="96"/>
      <c r="Q120" s="96">
        <f t="shared" si="30"/>
        <v>9</v>
      </c>
      <c r="R120" s="96">
        <f t="shared" si="30"/>
        <v>6</v>
      </c>
      <c r="S120" s="101">
        <v>1</v>
      </c>
      <c r="T120" s="102">
        <v>1</v>
      </c>
      <c r="U120" s="103">
        <f t="shared" si="20"/>
        <v>2</v>
      </c>
      <c r="V120" s="167">
        <v>1</v>
      </c>
      <c r="W120" s="110"/>
      <c r="X120" s="105">
        <f t="shared" si="21"/>
        <v>1</v>
      </c>
      <c r="Y120" s="166">
        <v>1</v>
      </c>
      <c r="Z120" s="104"/>
      <c r="AA120" s="105">
        <f t="shared" si="22"/>
        <v>1</v>
      </c>
      <c r="AB120" s="106">
        <f t="shared" si="23"/>
        <v>2</v>
      </c>
      <c r="AC120" s="104">
        <f t="shared" si="24"/>
        <v>0</v>
      </c>
      <c r="AD120" s="104">
        <f t="shared" si="31"/>
        <v>0</v>
      </c>
      <c r="AE120" s="104">
        <f t="shared" si="31"/>
        <v>0</v>
      </c>
      <c r="AF120" s="107">
        <f t="shared" si="32"/>
        <v>0</v>
      </c>
      <c r="AG120" s="107">
        <f t="shared" si="32"/>
        <v>0</v>
      </c>
      <c r="AH120" s="107">
        <f t="shared" si="32"/>
        <v>0</v>
      </c>
      <c r="AI120" s="118">
        <v>1</v>
      </c>
      <c r="AJ120" s="109"/>
      <c r="AK120" s="104">
        <f t="shared" si="27"/>
        <v>3</v>
      </c>
      <c r="AL120" s="104">
        <f t="shared" si="28"/>
        <v>1</v>
      </c>
      <c r="AM120" s="107">
        <f t="shared" si="29"/>
        <v>50</v>
      </c>
      <c r="AN120" s="110"/>
      <c r="AO120" s="110"/>
      <c r="AP120" s="111"/>
      <c r="AQ120" s="112"/>
      <c r="AR120" s="113"/>
      <c r="AS120" s="110"/>
      <c r="AT120" s="110"/>
      <c r="AU120" s="98"/>
      <c r="AV120" s="114"/>
      <c r="AW120" s="115"/>
      <c r="AX120" s="116">
        <v>1</v>
      </c>
      <c r="AY120" s="96">
        <v>1</v>
      </c>
      <c r="BB120" s="169">
        <f>+V120+Y120</f>
        <v>2</v>
      </c>
    </row>
    <row r="121" spans="1:54" s="95" customFormat="1">
      <c r="A121" s="96">
        <v>115</v>
      </c>
      <c r="B121" s="97" t="s">
        <v>418</v>
      </c>
      <c r="C121" s="98" t="s">
        <v>365</v>
      </c>
      <c r="D121" s="99" t="s">
        <v>661</v>
      </c>
      <c r="E121" s="100" t="s">
        <v>662</v>
      </c>
      <c r="F121" s="99" t="s">
        <v>663</v>
      </c>
      <c r="G121" s="96">
        <v>70</v>
      </c>
      <c r="H121" s="96" t="s">
        <v>664</v>
      </c>
      <c r="I121" s="96">
        <v>24</v>
      </c>
      <c r="J121" s="96">
        <v>2</v>
      </c>
      <c r="K121" s="96">
        <v>73</v>
      </c>
      <c r="L121" s="96">
        <v>6</v>
      </c>
      <c r="M121" s="96">
        <v>46</v>
      </c>
      <c r="N121" s="96">
        <v>3</v>
      </c>
      <c r="O121" s="96"/>
      <c r="P121" s="96"/>
      <c r="Q121" s="96">
        <f t="shared" si="30"/>
        <v>143</v>
      </c>
      <c r="R121" s="96">
        <f t="shared" si="30"/>
        <v>11</v>
      </c>
      <c r="S121" s="101">
        <v>1</v>
      </c>
      <c r="T121" s="102">
        <v>14</v>
      </c>
      <c r="U121" s="103">
        <f t="shared" si="20"/>
        <v>15</v>
      </c>
      <c r="V121" s="166"/>
      <c r="W121" s="104">
        <v>1</v>
      </c>
      <c r="X121" s="105">
        <f t="shared" si="21"/>
        <v>1</v>
      </c>
      <c r="Y121" s="166">
        <v>12</v>
      </c>
      <c r="Z121" s="104">
        <v>2</v>
      </c>
      <c r="AA121" s="105">
        <f t="shared" si="22"/>
        <v>14</v>
      </c>
      <c r="AB121" s="106">
        <f t="shared" si="23"/>
        <v>15</v>
      </c>
      <c r="AC121" s="104">
        <f t="shared" si="24"/>
        <v>0</v>
      </c>
      <c r="AD121" s="104">
        <f t="shared" si="31"/>
        <v>0</v>
      </c>
      <c r="AE121" s="104">
        <f t="shared" si="31"/>
        <v>0</v>
      </c>
      <c r="AF121" s="107">
        <f t="shared" si="32"/>
        <v>0</v>
      </c>
      <c r="AG121" s="107">
        <f t="shared" si="32"/>
        <v>0</v>
      </c>
      <c r="AH121" s="107">
        <f t="shared" si="32"/>
        <v>0</v>
      </c>
      <c r="AI121" s="118"/>
      <c r="AJ121" s="109">
        <v>1</v>
      </c>
      <c r="AK121" s="104">
        <f t="shared" si="27"/>
        <v>16</v>
      </c>
      <c r="AL121" s="104">
        <f t="shared" si="28"/>
        <v>1</v>
      </c>
      <c r="AM121" s="107">
        <f t="shared" si="29"/>
        <v>6.666666666666667</v>
      </c>
      <c r="AN121" s="110"/>
      <c r="AO121" s="110"/>
      <c r="AP121" s="111"/>
      <c r="AQ121" s="112"/>
      <c r="AR121" s="113"/>
      <c r="AS121" s="110">
        <v>1</v>
      </c>
      <c r="AT121" s="110"/>
      <c r="AU121" s="98"/>
      <c r="AV121" s="114"/>
      <c r="AW121" s="115"/>
      <c r="AX121" s="116"/>
      <c r="AY121" s="96">
        <v>1</v>
      </c>
      <c r="BB121" s="169">
        <f>+Y121</f>
        <v>12</v>
      </c>
    </row>
    <row r="122" spans="1:54" s="95" customFormat="1">
      <c r="A122" s="96">
        <v>116</v>
      </c>
      <c r="B122" s="97" t="s">
        <v>423</v>
      </c>
      <c r="C122" s="98" t="s">
        <v>365</v>
      </c>
      <c r="D122" s="99" t="s">
        <v>663</v>
      </c>
      <c r="E122" s="100" t="s">
        <v>662</v>
      </c>
      <c r="F122" s="99" t="s">
        <v>663</v>
      </c>
      <c r="G122" s="96">
        <v>50</v>
      </c>
      <c r="H122" s="96" t="s">
        <v>666</v>
      </c>
      <c r="I122" s="96">
        <v>7</v>
      </c>
      <c r="J122" s="96">
        <v>2</v>
      </c>
      <c r="K122" s="96">
        <v>15</v>
      </c>
      <c r="L122" s="96">
        <v>6</v>
      </c>
      <c r="M122" s="96"/>
      <c r="N122" s="96"/>
      <c r="O122" s="96"/>
      <c r="P122" s="96"/>
      <c r="Q122" s="96">
        <f t="shared" si="30"/>
        <v>22</v>
      </c>
      <c r="R122" s="96">
        <f t="shared" si="30"/>
        <v>8</v>
      </c>
      <c r="S122" s="101">
        <v>1</v>
      </c>
      <c r="T122" s="102">
        <v>2</v>
      </c>
      <c r="U122" s="103">
        <f t="shared" si="20"/>
        <v>3</v>
      </c>
      <c r="V122" s="167"/>
      <c r="W122" s="110">
        <v>1</v>
      </c>
      <c r="X122" s="105">
        <f t="shared" si="21"/>
        <v>1</v>
      </c>
      <c r="Y122" s="166">
        <v>2</v>
      </c>
      <c r="Z122" s="104"/>
      <c r="AA122" s="105">
        <f t="shared" si="22"/>
        <v>2</v>
      </c>
      <c r="AB122" s="106">
        <f t="shared" si="23"/>
        <v>3</v>
      </c>
      <c r="AC122" s="104">
        <f t="shared" si="24"/>
        <v>0</v>
      </c>
      <c r="AD122" s="104">
        <f t="shared" si="31"/>
        <v>0</v>
      </c>
      <c r="AE122" s="104">
        <f t="shared" si="31"/>
        <v>0</v>
      </c>
      <c r="AF122" s="107">
        <f t="shared" si="32"/>
        <v>0</v>
      </c>
      <c r="AG122" s="107">
        <f t="shared" si="32"/>
        <v>0</v>
      </c>
      <c r="AH122" s="107">
        <f t="shared" si="32"/>
        <v>0</v>
      </c>
      <c r="AI122" s="118"/>
      <c r="AJ122" s="109"/>
      <c r="AK122" s="104">
        <f t="shared" si="27"/>
        <v>3</v>
      </c>
      <c r="AL122" s="104">
        <f t="shared" si="28"/>
        <v>0</v>
      </c>
      <c r="AM122" s="107">
        <f t="shared" si="29"/>
        <v>0</v>
      </c>
      <c r="AN122" s="110"/>
      <c r="AO122" s="110"/>
      <c r="AP122" s="111"/>
      <c r="AQ122" s="112"/>
      <c r="AR122" s="113"/>
      <c r="AS122" s="110"/>
      <c r="AT122" s="110"/>
      <c r="AU122" s="98"/>
      <c r="AV122" s="114">
        <v>1</v>
      </c>
      <c r="AW122" s="115"/>
      <c r="AX122" s="116"/>
      <c r="AY122" s="117">
        <v>1</v>
      </c>
      <c r="BB122" s="169">
        <f>+Y122</f>
        <v>2</v>
      </c>
    </row>
    <row r="123" spans="1:54" s="95" customFormat="1">
      <c r="A123" s="96">
        <v>117</v>
      </c>
      <c r="B123" s="97" t="s">
        <v>429</v>
      </c>
      <c r="C123" s="98" t="s">
        <v>365</v>
      </c>
      <c r="D123" s="99" t="s">
        <v>661</v>
      </c>
      <c r="E123" s="100" t="s">
        <v>662</v>
      </c>
      <c r="F123" s="99" t="s">
        <v>663</v>
      </c>
      <c r="G123" s="96">
        <v>46</v>
      </c>
      <c r="H123" s="96" t="s">
        <v>664</v>
      </c>
      <c r="I123" s="96">
        <v>36</v>
      </c>
      <c r="J123" s="96">
        <v>2</v>
      </c>
      <c r="K123" s="96">
        <v>123</v>
      </c>
      <c r="L123" s="96">
        <v>6</v>
      </c>
      <c r="M123" s="96">
        <v>72</v>
      </c>
      <c r="N123" s="96">
        <v>3</v>
      </c>
      <c r="O123" s="96"/>
      <c r="P123" s="96"/>
      <c r="Q123" s="96">
        <f t="shared" si="30"/>
        <v>231</v>
      </c>
      <c r="R123" s="96">
        <f t="shared" si="30"/>
        <v>11</v>
      </c>
      <c r="S123" s="101">
        <v>1</v>
      </c>
      <c r="T123" s="102">
        <v>15</v>
      </c>
      <c r="U123" s="103">
        <f t="shared" si="20"/>
        <v>16</v>
      </c>
      <c r="V123" s="166">
        <v>1</v>
      </c>
      <c r="W123" s="104"/>
      <c r="X123" s="105">
        <f t="shared" si="21"/>
        <v>1</v>
      </c>
      <c r="Y123" s="166">
        <v>16</v>
      </c>
      <c r="Z123" s="104"/>
      <c r="AA123" s="105">
        <f t="shared" si="22"/>
        <v>16</v>
      </c>
      <c r="AB123" s="106">
        <f t="shared" si="23"/>
        <v>17</v>
      </c>
      <c r="AC123" s="104">
        <f t="shared" si="24"/>
        <v>0</v>
      </c>
      <c r="AD123" s="104">
        <f t="shared" si="31"/>
        <v>1</v>
      </c>
      <c r="AE123" s="104">
        <f t="shared" si="31"/>
        <v>1</v>
      </c>
      <c r="AF123" s="107">
        <f t="shared" si="32"/>
        <v>0</v>
      </c>
      <c r="AG123" s="107">
        <f t="shared" si="32"/>
        <v>6.666666666666667</v>
      </c>
      <c r="AH123" s="107">
        <f t="shared" si="32"/>
        <v>6.25</v>
      </c>
      <c r="AI123" s="118"/>
      <c r="AJ123" s="109"/>
      <c r="AK123" s="104">
        <f t="shared" si="27"/>
        <v>17</v>
      </c>
      <c r="AL123" s="104">
        <f t="shared" si="28"/>
        <v>1</v>
      </c>
      <c r="AM123" s="107">
        <f t="shared" si="29"/>
        <v>6.25</v>
      </c>
      <c r="AN123" s="110"/>
      <c r="AO123" s="110"/>
      <c r="AP123" s="111"/>
      <c r="AQ123" s="112">
        <v>1</v>
      </c>
      <c r="AR123" s="113"/>
      <c r="AS123" s="110"/>
      <c r="AT123" s="110"/>
      <c r="AU123" s="98"/>
      <c r="AV123" s="114"/>
      <c r="AW123" s="115"/>
      <c r="AX123" s="116"/>
      <c r="AY123" s="96">
        <v>1</v>
      </c>
      <c r="BB123" s="169">
        <f>+V123+Y123</f>
        <v>17</v>
      </c>
    </row>
    <row r="124" spans="1:54" s="95" customFormat="1">
      <c r="A124" s="96">
        <v>118</v>
      </c>
      <c r="B124" s="97" t="s">
        <v>434</v>
      </c>
      <c r="C124" s="98" t="s">
        <v>365</v>
      </c>
      <c r="D124" s="99" t="s">
        <v>663</v>
      </c>
      <c r="E124" s="100" t="s">
        <v>662</v>
      </c>
      <c r="F124" s="99" t="s">
        <v>663</v>
      </c>
      <c r="G124" s="96">
        <v>50</v>
      </c>
      <c r="H124" s="96" t="s">
        <v>666</v>
      </c>
      <c r="I124" s="96">
        <v>42</v>
      </c>
      <c r="J124" s="96">
        <v>2</v>
      </c>
      <c r="K124" s="96">
        <v>121</v>
      </c>
      <c r="L124" s="96">
        <v>6</v>
      </c>
      <c r="M124" s="96"/>
      <c r="N124" s="96"/>
      <c r="O124" s="96"/>
      <c r="P124" s="96"/>
      <c r="Q124" s="96">
        <f t="shared" si="30"/>
        <v>163</v>
      </c>
      <c r="R124" s="96">
        <f t="shared" si="30"/>
        <v>8</v>
      </c>
      <c r="S124" s="101">
        <v>1</v>
      </c>
      <c r="T124" s="102">
        <v>9</v>
      </c>
      <c r="U124" s="103">
        <f t="shared" si="20"/>
        <v>10</v>
      </c>
      <c r="V124" s="167"/>
      <c r="W124" s="110">
        <v>1</v>
      </c>
      <c r="X124" s="105">
        <f t="shared" si="21"/>
        <v>1</v>
      </c>
      <c r="Y124" s="166">
        <v>8</v>
      </c>
      <c r="Z124" s="104">
        <v>1</v>
      </c>
      <c r="AA124" s="105">
        <f t="shared" si="22"/>
        <v>9</v>
      </c>
      <c r="AB124" s="106">
        <f t="shared" si="23"/>
        <v>10</v>
      </c>
      <c r="AC124" s="104">
        <f t="shared" si="24"/>
        <v>0</v>
      </c>
      <c r="AD124" s="104">
        <f t="shared" si="31"/>
        <v>0</v>
      </c>
      <c r="AE124" s="104">
        <f t="shared" si="31"/>
        <v>0</v>
      </c>
      <c r="AF124" s="107">
        <f t="shared" si="32"/>
        <v>0</v>
      </c>
      <c r="AG124" s="107">
        <f t="shared" si="32"/>
        <v>0</v>
      </c>
      <c r="AH124" s="107">
        <f t="shared" si="32"/>
        <v>0</v>
      </c>
      <c r="AI124" s="118"/>
      <c r="AJ124" s="109">
        <v>1</v>
      </c>
      <c r="AK124" s="104">
        <f t="shared" si="27"/>
        <v>11</v>
      </c>
      <c r="AL124" s="104">
        <f t="shared" si="28"/>
        <v>1</v>
      </c>
      <c r="AM124" s="107">
        <f t="shared" si="29"/>
        <v>10</v>
      </c>
      <c r="AN124" s="110"/>
      <c r="AO124" s="110"/>
      <c r="AP124" s="111"/>
      <c r="AQ124" s="112"/>
      <c r="AR124" s="113"/>
      <c r="AS124" s="110">
        <v>1</v>
      </c>
      <c r="AT124" s="110"/>
      <c r="AU124" s="98"/>
      <c r="AV124" s="114">
        <v>1</v>
      </c>
      <c r="AW124" s="115"/>
      <c r="AX124" s="116"/>
      <c r="AY124" s="96">
        <v>1</v>
      </c>
      <c r="BB124" s="169">
        <f>+Y124</f>
        <v>8</v>
      </c>
    </row>
    <row r="125" spans="1:54" s="95" customFormat="1">
      <c r="A125" s="96">
        <v>119</v>
      </c>
      <c r="B125" s="97" t="s">
        <v>438</v>
      </c>
      <c r="C125" s="98" t="s">
        <v>365</v>
      </c>
      <c r="D125" s="99" t="s">
        <v>663</v>
      </c>
      <c r="E125" s="100" t="s">
        <v>662</v>
      </c>
      <c r="F125" s="99" t="s">
        <v>663</v>
      </c>
      <c r="G125" s="96">
        <v>56</v>
      </c>
      <c r="H125" s="96" t="s">
        <v>666</v>
      </c>
      <c r="I125" s="96">
        <v>13</v>
      </c>
      <c r="J125" s="96">
        <v>2</v>
      </c>
      <c r="K125" s="96">
        <v>37</v>
      </c>
      <c r="L125" s="96">
        <v>6</v>
      </c>
      <c r="M125" s="96"/>
      <c r="N125" s="96"/>
      <c r="O125" s="96"/>
      <c r="P125" s="96"/>
      <c r="Q125" s="96">
        <f t="shared" si="30"/>
        <v>50</v>
      </c>
      <c r="R125" s="96">
        <f t="shared" si="30"/>
        <v>8</v>
      </c>
      <c r="S125" s="101">
        <v>1</v>
      </c>
      <c r="T125" s="102">
        <v>3</v>
      </c>
      <c r="U125" s="103">
        <f t="shared" si="20"/>
        <v>4</v>
      </c>
      <c r="V125" s="166">
        <v>1</v>
      </c>
      <c r="W125" s="104"/>
      <c r="X125" s="105">
        <f t="shared" si="21"/>
        <v>1</v>
      </c>
      <c r="Y125" s="166">
        <v>3</v>
      </c>
      <c r="Z125" s="104"/>
      <c r="AA125" s="105">
        <f t="shared" si="22"/>
        <v>3</v>
      </c>
      <c r="AB125" s="106">
        <f t="shared" si="23"/>
        <v>4</v>
      </c>
      <c r="AC125" s="104">
        <f t="shared" si="24"/>
        <v>0</v>
      </c>
      <c r="AD125" s="104">
        <f t="shared" si="31"/>
        <v>0</v>
      </c>
      <c r="AE125" s="104">
        <f t="shared" si="31"/>
        <v>0</v>
      </c>
      <c r="AF125" s="107">
        <f t="shared" si="32"/>
        <v>0</v>
      </c>
      <c r="AG125" s="107">
        <f t="shared" si="32"/>
        <v>0</v>
      </c>
      <c r="AH125" s="107">
        <f t="shared" si="32"/>
        <v>0</v>
      </c>
      <c r="AI125" s="118"/>
      <c r="AJ125" s="109"/>
      <c r="AK125" s="104">
        <f t="shared" si="27"/>
        <v>4</v>
      </c>
      <c r="AL125" s="104">
        <f t="shared" si="28"/>
        <v>0</v>
      </c>
      <c r="AM125" s="107">
        <f t="shared" si="29"/>
        <v>0</v>
      </c>
      <c r="AN125" s="110"/>
      <c r="AO125" s="110"/>
      <c r="AP125" s="111"/>
      <c r="AQ125" s="112"/>
      <c r="AR125" s="113"/>
      <c r="AS125" s="110"/>
      <c r="AT125" s="110"/>
      <c r="AU125" s="98"/>
      <c r="AV125" s="114">
        <v>1</v>
      </c>
      <c r="AW125" s="115"/>
      <c r="AX125" s="116"/>
      <c r="AY125" s="117">
        <v>1</v>
      </c>
      <c r="BB125" s="169">
        <f>+V125+Y125</f>
        <v>4</v>
      </c>
    </row>
    <row r="126" spans="1:54" s="95" customFormat="1">
      <c r="A126" s="96">
        <v>120</v>
      </c>
      <c r="B126" s="97" t="s">
        <v>676</v>
      </c>
      <c r="C126" s="98" t="s">
        <v>660</v>
      </c>
      <c r="D126" s="99" t="s">
        <v>663</v>
      </c>
      <c r="E126" s="100" t="s">
        <v>662</v>
      </c>
      <c r="F126" s="99" t="s">
        <v>663</v>
      </c>
      <c r="G126" s="96">
        <v>10.5</v>
      </c>
      <c r="H126" s="96"/>
      <c r="I126" s="96">
        <v>0</v>
      </c>
      <c r="J126" s="96">
        <v>0</v>
      </c>
      <c r="K126" s="96">
        <v>0</v>
      </c>
      <c r="L126" s="96">
        <v>0</v>
      </c>
      <c r="M126" s="96"/>
      <c r="N126" s="96"/>
      <c r="O126" s="96"/>
      <c r="P126" s="96"/>
      <c r="Q126" s="96">
        <f>SUM(I126,K126,M126,O126)</f>
        <v>0</v>
      </c>
      <c r="R126" s="96">
        <v>0</v>
      </c>
      <c r="S126" s="101">
        <v>0</v>
      </c>
      <c r="T126" s="102">
        <v>0</v>
      </c>
      <c r="U126" s="103">
        <f t="shared" si="20"/>
        <v>0</v>
      </c>
      <c r="V126" s="166"/>
      <c r="W126" s="104">
        <v>1</v>
      </c>
      <c r="X126" s="105">
        <f t="shared" si="21"/>
        <v>1</v>
      </c>
      <c r="Y126" s="166"/>
      <c r="Z126" s="104"/>
      <c r="AA126" s="105">
        <f t="shared" si="22"/>
        <v>0</v>
      </c>
      <c r="AB126" s="106">
        <f t="shared" ref="AB126" si="33">SUM(X126+AA126)</f>
        <v>1</v>
      </c>
      <c r="AC126" s="104">
        <f t="shared" si="24"/>
        <v>1</v>
      </c>
      <c r="AD126" s="104">
        <f t="shared" ref="AD126:AE128" si="34">AA126-T126</f>
        <v>0</v>
      </c>
      <c r="AE126" s="104">
        <f t="shared" si="34"/>
        <v>1</v>
      </c>
      <c r="AF126" s="107" t="e">
        <f t="shared" ref="AF126:AH128" si="35">AC126/S126*100</f>
        <v>#DIV/0!</v>
      </c>
      <c r="AG126" s="107" t="e">
        <f t="shared" si="35"/>
        <v>#DIV/0!</v>
      </c>
      <c r="AH126" s="107" t="e">
        <f t="shared" si="35"/>
        <v>#DIV/0!</v>
      </c>
      <c r="AI126" s="118"/>
      <c r="AJ126" s="109"/>
      <c r="AK126" s="104">
        <f t="shared" si="27"/>
        <v>1</v>
      </c>
      <c r="AL126" s="104">
        <f t="shared" si="28"/>
        <v>1</v>
      </c>
      <c r="AM126" s="107" t="e">
        <f t="shared" si="29"/>
        <v>#DIV/0!</v>
      </c>
      <c r="AN126" s="110"/>
      <c r="AO126" s="110"/>
      <c r="AP126" s="111"/>
      <c r="AQ126" s="112"/>
      <c r="AR126" s="113"/>
      <c r="AS126" s="110"/>
      <c r="AT126" s="110">
        <v>1</v>
      </c>
      <c r="AU126" s="98"/>
      <c r="AV126" s="114"/>
      <c r="AW126" s="115"/>
      <c r="AX126" s="116"/>
      <c r="AY126" s="96"/>
      <c r="BB126" s="169">
        <v>1436</v>
      </c>
    </row>
    <row r="127" spans="1:54" s="95" customFormat="1">
      <c r="A127" s="121">
        <v>121</v>
      </c>
      <c r="B127" s="122" t="s">
        <v>677</v>
      </c>
      <c r="C127" s="123" t="s">
        <v>119</v>
      </c>
      <c r="D127" s="124" t="s">
        <v>663</v>
      </c>
      <c r="E127" s="125" t="s">
        <v>662</v>
      </c>
      <c r="F127" s="124" t="s">
        <v>663</v>
      </c>
      <c r="G127" s="121">
        <v>13</v>
      </c>
      <c r="H127" s="121"/>
      <c r="I127" s="121">
        <v>0</v>
      </c>
      <c r="J127" s="121">
        <v>0</v>
      </c>
      <c r="K127" s="121">
        <v>0</v>
      </c>
      <c r="L127" s="121">
        <v>0</v>
      </c>
      <c r="M127" s="121"/>
      <c r="N127" s="121"/>
      <c r="O127" s="121"/>
      <c r="P127" s="121"/>
      <c r="Q127" s="121">
        <f t="shared" ref="Q127" si="36">SUM(I127,K127,M127,O127)</f>
        <v>0</v>
      </c>
      <c r="R127" s="121">
        <v>0</v>
      </c>
      <c r="S127" s="126">
        <v>0</v>
      </c>
      <c r="T127" s="126">
        <v>0</v>
      </c>
      <c r="U127" s="127">
        <f t="shared" si="20"/>
        <v>0</v>
      </c>
      <c r="V127" s="168"/>
      <c r="W127" s="126">
        <v>1</v>
      </c>
      <c r="X127" s="128">
        <f t="shared" si="21"/>
        <v>1</v>
      </c>
      <c r="Y127" s="168">
        <v>1</v>
      </c>
      <c r="Z127" s="126"/>
      <c r="AA127" s="128">
        <f t="shared" si="22"/>
        <v>1</v>
      </c>
      <c r="AB127" s="129">
        <f>SUM(X127+AA127)</f>
        <v>2</v>
      </c>
      <c r="AC127" s="126">
        <f t="shared" si="24"/>
        <v>1</v>
      </c>
      <c r="AD127" s="126">
        <f t="shared" si="34"/>
        <v>1</v>
      </c>
      <c r="AE127" s="126">
        <f t="shared" si="34"/>
        <v>2</v>
      </c>
      <c r="AF127" s="130" t="e">
        <f t="shared" si="35"/>
        <v>#DIV/0!</v>
      </c>
      <c r="AG127" s="130" t="e">
        <f t="shared" si="35"/>
        <v>#DIV/0!</v>
      </c>
      <c r="AH127" s="130" t="e">
        <f t="shared" si="35"/>
        <v>#DIV/0!</v>
      </c>
      <c r="AI127" s="131"/>
      <c r="AJ127" s="132"/>
      <c r="AK127" s="126"/>
      <c r="AL127" s="126"/>
      <c r="AM127" s="130"/>
      <c r="AN127" s="133"/>
      <c r="AO127" s="133"/>
      <c r="AP127" s="134"/>
      <c r="AQ127" s="135"/>
      <c r="AR127" s="136"/>
      <c r="AS127" s="133"/>
      <c r="AT127" s="133"/>
      <c r="AU127" s="123"/>
      <c r="AV127" s="137"/>
      <c r="AW127" s="138"/>
      <c r="AX127" s="139"/>
      <c r="AY127" s="121"/>
    </row>
    <row r="128" spans="1:54" s="152" customFormat="1" ht="24.75" thickBot="1">
      <c r="A128" s="224" t="s">
        <v>678</v>
      </c>
      <c r="B128" s="225"/>
      <c r="C128" s="140">
        <v>121</v>
      </c>
      <c r="D128" s="140"/>
      <c r="E128" s="140"/>
      <c r="F128" s="140"/>
      <c r="G128" s="140"/>
      <c r="H128" s="140"/>
      <c r="I128" s="141">
        <f t="shared" ref="I128:AB128" si="37">SUM(I7:I127)</f>
        <v>5429</v>
      </c>
      <c r="J128" s="141">
        <f t="shared" si="37"/>
        <v>298</v>
      </c>
      <c r="K128" s="141">
        <f t="shared" si="37"/>
        <v>18925</v>
      </c>
      <c r="L128" s="141">
        <f t="shared" si="37"/>
        <v>868</v>
      </c>
      <c r="M128" s="141">
        <f t="shared" si="37"/>
        <v>2308</v>
      </c>
      <c r="N128" s="141">
        <f t="shared" si="37"/>
        <v>96</v>
      </c>
      <c r="O128" s="141">
        <f t="shared" si="37"/>
        <v>18</v>
      </c>
      <c r="P128" s="141">
        <f t="shared" si="37"/>
        <v>3</v>
      </c>
      <c r="Q128" s="141">
        <f t="shared" si="37"/>
        <v>26680</v>
      </c>
      <c r="R128" s="141">
        <f t="shared" si="37"/>
        <v>1265</v>
      </c>
      <c r="S128" s="141">
        <f t="shared" si="37"/>
        <v>150</v>
      </c>
      <c r="T128" s="141">
        <f t="shared" si="37"/>
        <v>1401</v>
      </c>
      <c r="U128" s="141">
        <f t="shared" si="37"/>
        <v>1551</v>
      </c>
      <c r="V128" s="141">
        <f t="shared" si="37"/>
        <v>103</v>
      </c>
      <c r="W128" s="141">
        <f t="shared" si="37"/>
        <v>40</v>
      </c>
      <c r="X128" s="141">
        <f t="shared" si="37"/>
        <v>143</v>
      </c>
      <c r="Y128" s="141">
        <f t="shared" si="37"/>
        <v>1332</v>
      </c>
      <c r="Z128" s="141">
        <f t="shared" si="37"/>
        <v>100</v>
      </c>
      <c r="AA128" s="141">
        <f t="shared" si="37"/>
        <v>1432</v>
      </c>
      <c r="AB128" s="141">
        <f t="shared" si="37"/>
        <v>1575</v>
      </c>
      <c r="AC128" s="141">
        <f t="shared" si="24"/>
        <v>-7</v>
      </c>
      <c r="AD128" s="141">
        <f t="shared" si="34"/>
        <v>31</v>
      </c>
      <c r="AE128" s="141">
        <f t="shared" si="34"/>
        <v>24</v>
      </c>
      <c r="AF128" s="142">
        <f t="shared" si="35"/>
        <v>-4.666666666666667</v>
      </c>
      <c r="AG128" s="142">
        <f t="shared" si="35"/>
        <v>2.2127052105638829</v>
      </c>
      <c r="AH128" s="142">
        <f t="shared" si="35"/>
        <v>1.5473887814313347</v>
      </c>
      <c r="AI128" s="143">
        <f>SUM(AI7:AI127)</f>
        <v>29</v>
      </c>
      <c r="AJ128" s="144">
        <f>SUM(AJ7:AJ127)</f>
        <v>44</v>
      </c>
      <c r="AK128" s="141">
        <f>SUM(AK7:AK127)</f>
        <v>1646</v>
      </c>
      <c r="AL128" s="141">
        <f>SUM(AL7:AL127)</f>
        <v>95</v>
      </c>
      <c r="AM128" s="142">
        <f>AL128/U128*100</f>
        <v>6.1250805931656993</v>
      </c>
      <c r="AN128" s="141">
        <f t="shared" ref="AN128:AT128" si="38">SUM(AN7:AN127)</f>
        <v>4</v>
      </c>
      <c r="AO128" s="141">
        <f t="shared" si="38"/>
        <v>4</v>
      </c>
      <c r="AP128" s="145">
        <f t="shared" si="38"/>
        <v>14</v>
      </c>
      <c r="AQ128" s="146">
        <f t="shared" si="38"/>
        <v>34</v>
      </c>
      <c r="AR128" s="147">
        <f t="shared" si="38"/>
        <v>0</v>
      </c>
      <c r="AS128" s="141">
        <f t="shared" si="38"/>
        <v>8</v>
      </c>
      <c r="AT128" s="141">
        <f t="shared" si="38"/>
        <v>77</v>
      </c>
      <c r="AU128" s="148"/>
      <c r="AV128" s="149">
        <f>SUM(AV7:AV127)</f>
        <v>40</v>
      </c>
      <c r="AW128" s="150">
        <f>SUM(AW7:AW127)</f>
        <v>10</v>
      </c>
      <c r="AX128" s="151">
        <f>SUM(AX7:AX127)</f>
        <v>32</v>
      </c>
      <c r="AY128" s="141">
        <v>63</v>
      </c>
    </row>
    <row r="129" spans="1:46" s="156" customFormat="1" ht="24.75" thickTop="1">
      <c r="A129" s="153"/>
      <c r="B129" s="153"/>
      <c r="C129" s="153"/>
      <c r="D129" s="153"/>
      <c r="E129" s="153"/>
      <c r="F129" s="153"/>
      <c r="G129" s="153"/>
      <c r="H129" s="153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5"/>
      <c r="AN129" s="154"/>
      <c r="AO129" s="154"/>
      <c r="AP129" s="154"/>
      <c r="AQ129" s="153"/>
      <c r="AR129" s="153"/>
      <c r="AS129" s="154"/>
      <c r="AT129" s="154"/>
    </row>
    <row r="130" spans="1:46" s="157" customFormat="1"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9"/>
      <c r="AN130" s="158"/>
      <c r="AO130" s="158"/>
      <c r="AP130" s="158"/>
      <c r="AQ130" s="160"/>
      <c r="AR130" s="160"/>
      <c r="AS130" s="158"/>
      <c r="AT130" s="158"/>
    </row>
    <row r="131" spans="1:46" s="156" customFormat="1">
      <c r="A131" s="153"/>
      <c r="B131" s="153"/>
      <c r="C131" s="153"/>
      <c r="D131" s="153"/>
      <c r="E131" s="153"/>
      <c r="F131" s="153"/>
      <c r="G131" s="153"/>
      <c r="H131" s="153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5"/>
      <c r="AN131" s="154"/>
      <c r="AO131" s="154"/>
      <c r="AP131" s="154"/>
      <c r="AQ131" s="153"/>
      <c r="AR131" s="153"/>
      <c r="AS131" s="154"/>
      <c r="AT131" s="154"/>
    </row>
    <row r="132" spans="1:46" s="50" customFormat="1"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7"/>
      <c r="AN132" s="54"/>
      <c r="AO132" s="54"/>
      <c r="AP132" s="55"/>
      <c r="AQ132" s="54"/>
      <c r="AR132" s="54"/>
      <c r="AS132" s="54"/>
      <c r="AT132" s="54"/>
    </row>
    <row r="133" spans="1:46" s="161" customFormat="1">
      <c r="B133" s="162"/>
      <c r="C133" s="162"/>
      <c r="D133" s="162"/>
      <c r="E133" s="162"/>
      <c r="F133" s="162"/>
      <c r="H133" s="162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7"/>
      <c r="AN133" s="54"/>
      <c r="AO133" s="54"/>
      <c r="AP133" s="55"/>
      <c r="AQ133" s="54"/>
      <c r="AR133" s="54"/>
      <c r="AS133" s="54"/>
      <c r="AT133" s="54"/>
    </row>
    <row r="134" spans="1:46" s="161" customFormat="1">
      <c r="B134" s="162"/>
      <c r="C134" s="162"/>
      <c r="D134" s="162"/>
      <c r="E134" s="162"/>
      <c r="F134" s="162"/>
      <c r="H134" s="162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7"/>
      <c r="AN134" s="54"/>
      <c r="AO134" s="54"/>
      <c r="AP134" s="55"/>
      <c r="AQ134" s="54"/>
      <c r="AR134" s="54"/>
      <c r="AS134" s="54"/>
      <c r="AT134" s="54"/>
    </row>
    <row r="135" spans="1:46" s="161" customFormat="1">
      <c r="B135" s="162"/>
      <c r="C135" s="162"/>
      <c r="D135" s="162"/>
      <c r="E135" s="162"/>
      <c r="F135" s="162"/>
      <c r="H135" s="162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7"/>
      <c r="AN135" s="54"/>
      <c r="AO135" s="54"/>
      <c r="AP135" s="55"/>
      <c r="AQ135" s="54"/>
      <c r="AR135" s="54"/>
      <c r="AS135" s="54"/>
      <c r="AT135" s="54"/>
    </row>
    <row r="136" spans="1:46" s="161" customFormat="1">
      <c r="B136" s="162"/>
      <c r="C136" s="162"/>
      <c r="D136" s="162"/>
      <c r="E136" s="162"/>
      <c r="F136" s="162"/>
      <c r="H136" s="162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7"/>
      <c r="AN136" s="54"/>
      <c r="AO136" s="54"/>
      <c r="AP136" s="55"/>
      <c r="AQ136" s="54"/>
      <c r="AR136" s="54"/>
      <c r="AS136" s="54"/>
      <c r="AT136" s="54"/>
    </row>
    <row r="137" spans="1:46" s="161" customFormat="1">
      <c r="B137" s="162"/>
      <c r="C137" s="162"/>
      <c r="D137" s="162"/>
      <c r="E137" s="162"/>
      <c r="F137" s="162"/>
      <c r="H137" s="162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7"/>
      <c r="AN137" s="54"/>
      <c r="AO137" s="54"/>
      <c r="AP137" s="55"/>
      <c r="AQ137" s="54"/>
      <c r="AR137" s="54"/>
      <c r="AS137" s="54"/>
      <c r="AT137" s="54"/>
    </row>
    <row r="138" spans="1:46" s="161" customFormat="1">
      <c r="B138" s="162"/>
      <c r="C138" s="162"/>
      <c r="D138" s="162"/>
      <c r="E138" s="162"/>
      <c r="F138" s="162"/>
      <c r="H138" s="162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7"/>
      <c r="AN138" s="54"/>
      <c r="AO138" s="54"/>
      <c r="AP138" s="55"/>
      <c r="AQ138" s="54"/>
      <c r="AR138" s="54"/>
      <c r="AS138" s="54"/>
      <c r="AT138" s="54"/>
    </row>
    <row r="139" spans="1:46" s="161" customFormat="1">
      <c r="B139" s="162"/>
      <c r="C139" s="162"/>
      <c r="D139" s="162"/>
      <c r="E139" s="162"/>
      <c r="F139" s="162"/>
      <c r="H139" s="162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7"/>
      <c r="AN139" s="54"/>
      <c r="AO139" s="54"/>
      <c r="AP139" s="55"/>
      <c r="AQ139" s="54"/>
      <c r="AR139" s="54"/>
      <c r="AS139" s="54"/>
      <c r="AT139" s="54"/>
    </row>
    <row r="140" spans="1:46" s="161" customFormat="1">
      <c r="B140" s="162"/>
      <c r="C140" s="162"/>
      <c r="D140" s="162"/>
      <c r="E140" s="162"/>
      <c r="F140" s="162"/>
      <c r="H140" s="162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7"/>
      <c r="AN140" s="54"/>
      <c r="AO140" s="54"/>
      <c r="AP140" s="55"/>
      <c r="AQ140" s="54"/>
      <c r="AR140" s="54"/>
      <c r="AS140" s="54"/>
      <c r="AT140" s="54"/>
    </row>
    <row r="141" spans="1:46" s="161" customFormat="1">
      <c r="B141" s="162"/>
      <c r="C141" s="162"/>
      <c r="D141" s="162"/>
      <c r="E141" s="162"/>
      <c r="F141" s="162"/>
      <c r="H141" s="162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7"/>
      <c r="AN141" s="54"/>
      <c r="AO141" s="54"/>
      <c r="AP141" s="55"/>
      <c r="AQ141" s="54"/>
      <c r="AR141" s="54"/>
      <c r="AS141" s="54"/>
      <c r="AT141" s="54"/>
    </row>
    <row r="142" spans="1:46" s="161" customFormat="1">
      <c r="B142" s="162"/>
      <c r="C142" s="162"/>
      <c r="D142" s="162"/>
      <c r="E142" s="162"/>
      <c r="F142" s="162"/>
      <c r="H142" s="162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7"/>
      <c r="AN142" s="54"/>
      <c r="AO142" s="54"/>
      <c r="AP142" s="55"/>
      <c r="AQ142" s="54"/>
      <c r="AR142" s="54"/>
      <c r="AS142" s="54"/>
      <c r="AT142" s="54"/>
    </row>
    <row r="143" spans="1:46" s="161" customFormat="1">
      <c r="B143" s="162"/>
      <c r="C143" s="162"/>
      <c r="D143" s="162"/>
      <c r="E143" s="162"/>
      <c r="F143" s="162"/>
      <c r="H143" s="162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7"/>
      <c r="AN143" s="54"/>
      <c r="AO143" s="54"/>
      <c r="AP143" s="55"/>
      <c r="AQ143" s="54"/>
      <c r="AR143" s="54"/>
      <c r="AS143" s="54"/>
      <c r="AT143" s="54"/>
    </row>
    <row r="144" spans="1:46" s="161" customFormat="1">
      <c r="B144" s="162"/>
      <c r="C144" s="162"/>
      <c r="D144" s="162"/>
      <c r="E144" s="162"/>
      <c r="F144" s="162"/>
      <c r="H144" s="162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7"/>
      <c r="AN144" s="54"/>
      <c r="AO144" s="54"/>
      <c r="AP144" s="55"/>
      <c r="AQ144" s="54"/>
      <c r="AR144" s="54"/>
      <c r="AS144" s="54"/>
      <c r="AT144" s="54"/>
    </row>
    <row r="145" spans="2:46" s="161" customFormat="1">
      <c r="B145" s="162"/>
      <c r="C145" s="162"/>
      <c r="D145" s="162"/>
      <c r="E145" s="162"/>
      <c r="F145" s="162"/>
      <c r="H145" s="162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7"/>
      <c r="AN145" s="54"/>
      <c r="AO145" s="54"/>
      <c r="AP145" s="55"/>
      <c r="AQ145" s="54"/>
      <c r="AR145" s="54"/>
      <c r="AS145" s="54"/>
      <c r="AT145" s="54"/>
    </row>
    <row r="146" spans="2:46" s="161" customFormat="1">
      <c r="B146" s="162"/>
      <c r="C146" s="162"/>
      <c r="D146" s="162"/>
      <c r="E146" s="162"/>
      <c r="F146" s="162"/>
      <c r="H146" s="162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7"/>
      <c r="AN146" s="54"/>
      <c r="AO146" s="54"/>
      <c r="AP146" s="55"/>
      <c r="AQ146" s="54"/>
      <c r="AR146" s="54"/>
      <c r="AS146" s="54"/>
      <c r="AT146" s="54"/>
    </row>
    <row r="147" spans="2:46" s="161" customFormat="1">
      <c r="B147" s="162"/>
      <c r="C147" s="162"/>
      <c r="D147" s="162"/>
      <c r="E147" s="162"/>
      <c r="F147" s="162"/>
      <c r="H147" s="162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7"/>
      <c r="AN147" s="54"/>
      <c r="AO147" s="54"/>
      <c r="AP147" s="55"/>
      <c r="AQ147" s="54"/>
      <c r="AR147" s="54"/>
      <c r="AS147" s="54"/>
      <c r="AT147" s="54"/>
    </row>
    <row r="148" spans="2:46" s="161" customFormat="1">
      <c r="B148" s="162"/>
      <c r="C148" s="162"/>
      <c r="D148" s="162"/>
      <c r="E148" s="162"/>
      <c r="F148" s="162"/>
      <c r="H148" s="162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7"/>
      <c r="AN148" s="54"/>
      <c r="AO148" s="54"/>
      <c r="AP148" s="55"/>
      <c r="AQ148" s="54"/>
      <c r="AR148" s="54"/>
      <c r="AS148" s="54"/>
      <c r="AT148" s="54"/>
    </row>
    <row r="149" spans="2:46" s="161" customFormat="1">
      <c r="B149" s="162"/>
      <c r="C149" s="162"/>
      <c r="D149" s="162"/>
      <c r="E149" s="162"/>
      <c r="F149" s="162"/>
      <c r="H149" s="162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7"/>
      <c r="AN149" s="54"/>
      <c r="AO149" s="54"/>
      <c r="AP149" s="55"/>
      <c r="AQ149" s="54"/>
      <c r="AR149" s="54"/>
      <c r="AS149" s="54"/>
      <c r="AT149" s="54"/>
    </row>
    <row r="150" spans="2:46" s="161" customFormat="1">
      <c r="B150" s="162"/>
      <c r="C150" s="162"/>
      <c r="D150" s="162"/>
      <c r="E150" s="162"/>
      <c r="F150" s="162"/>
      <c r="H150" s="162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7"/>
      <c r="AN150" s="54"/>
      <c r="AO150" s="54"/>
      <c r="AP150" s="55"/>
      <c r="AQ150" s="54"/>
      <c r="AR150" s="54"/>
      <c r="AS150" s="54"/>
      <c r="AT150" s="54"/>
    </row>
    <row r="151" spans="2:46" s="161" customFormat="1">
      <c r="B151" s="162"/>
      <c r="C151" s="162"/>
      <c r="D151" s="162"/>
      <c r="E151" s="162"/>
      <c r="F151" s="162"/>
      <c r="H151" s="162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7"/>
      <c r="AN151" s="54"/>
      <c r="AO151" s="54"/>
      <c r="AP151" s="55"/>
      <c r="AQ151" s="54"/>
      <c r="AR151" s="54"/>
      <c r="AS151" s="54"/>
      <c r="AT151" s="54"/>
    </row>
    <row r="152" spans="2:46" s="161" customFormat="1">
      <c r="B152" s="162"/>
      <c r="C152" s="162"/>
      <c r="D152" s="162"/>
      <c r="E152" s="162"/>
      <c r="F152" s="162"/>
      <c r="H152" s="162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7"/>
      <c r="AN152" s="54"/>
      <c r="AO152" s="54"/>
      <c r="AP152" s="55"/>
      <c r="AQ152" s="54"/>
      <c r="AR152" s="54"/>
      <c r="AS152" s="54"/>
      <c r="AT152" s="54"/>
    </row>
    <row r="153" spans="2:46" s="161" customFormat="1">
      <c r="B153" s="162"/>
      <c r="C153" s="162"/>
      <c r="D153" s="162"/>
      <c r="E153" s="162"/>
      <c r="F153" s="162"/>
      <c r="H153" s="162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7"/>
      <c r="AN153" s="54"/>
      <c r="AO153" s="54"/>
      <c r="AP153" s="55"/>
      <c r="AQ153" s="54"/>
      <c r="AR153" s="54"/>
      <c r="AS153" s="54"/>
      <c r="AT153" s="54"/>
    </row>
    <row r="154" spans="2:46" s="161" customFormat="1">
      <c r="B154" s="162"/>
      <c r="C154" s="162"/>
      <c r="D154" s="162"/>
      <c r="E154" s="162"/>
      <c r="F154" s="162"/>
      <c r="H154" s="162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7"/>
      <c r="AN154" s="54"/>
      <c r="AO154" s="54"/>
      <c r="AP154" s="55"/>
      <c r="AQ154" s="54"/>
      <c r="AR154" s="54"/>
      <c r="AS154" s="54"/>
      <c r="AT154" s="54"/>
    </row>
    <row r="155" spans="2:46" s="161" customFormat="1">
      <c r="B155" s="162"/>
      <c r="C155" s="162"/>
      <c r="D155" s="162"/>
      <c r="E155" s="162"/>
      <c r="F155" s="162"/>
      <c r="H155" s="162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7"/>
      <c r="AN155" s="54"/>
      <c r="AO155" s="54"/>
      <c r="AP155" s="55"/>
      <c r="AQ155" s="54"/>
      <c r="AR155" s="54"/>
      <c r="AS155" s="54"/>
      <c r="AT155" s="54"/>
    </row>
    <row r="156" spans="2:46" s="161" customFormat="1">
      <c r="B156" s="162"/>
      <c r="C156" s="162"/>
      <c r="D156" s="162"/>
      <c r="E156" s="162"/>
      <c r="F156" s="162"/>
      <c r="H156" s="162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7"/>
      <c r="AN156" s="54"/>
      <c r="AO156" s="54"/>
      <c r="AP156" s="55"/>
      <c r="AQ156" s="54"/>
      <c r="AR156" s="54"/>
      <c r="AS156" s="54"/>
      <c r="AT156" s="54"/>
    </row>
    <row r="157" spans="2:46" s="161" customFormat="1">
      <c r="B157" s="162"/>
      <c r="C157" s="162"/>
      <c r="D157" s="162"/>
      <c r="E157" s="162"/>
      <c r="F157" s="162"/>
      <c r="H157" s="162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7"/>
      <c r="AN157" s="54"/>
      <c r="AO157" s="54"/>
      <c r="AP157" s="55"/>
      <c r="AQ157" s="54"/>
      <c r="AR157" s="54"/>
      <c r="AS157" s="54"/>
      <c r="AT157" s="54"/>
    </row>
    <row r="158" spans="2:46" s="161" customFormat="1">
      <c r="B158" s="162"/>
      <c r="C158" s="162"/>
      <c r="D158" s="162"/>
      <c r="E158" s="162"/>
      <c r="F158" s="162"/>
      <c r="H158" s="162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7"/>
      <c r="AN158" s="54"/>
      <c r="AO158" s="54"/>
      <c r="AP158" s="55"/>
      <c r="AQ158" s="54"/>
      <c r="AR158" s="54"/>
      <c r="AS158" s="54"/>
      <c r="AT158" s="54"/>
    </row>
    <row r="159" spans="2:46" s="161" customFormat="1">
      <c r="B159" s="162"/>
      <c r="C159" s="162"/>
      <c r="D159" s="162"/>
      <c r="E159" s="162"/>
      <c r="F159" s="162"/>
      <c r="H159" s="162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7"/>
      <c r="AN159" s="54"/>
      <c r="AO159" s="54"/>
      <c r="AP159" s="55"/>
      <c r="AQ159" s="54"/>
      <c r="AR159" s="54"/>
      <c r="AS159" s="54"/>
      <c r="AT159" s="54"/>
    </row>
    <row r="160" spans="2:46" s="161" customFormat="1">
      <c r="B160" s="162"/>
      <c r="C160" s="162"/>
      <c r="D160" s="162"/>
      <c r="E160" s="162"/>
      <c r="F160" s="162"/>
      <c r="H160" s="162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7"/>
      <c r="AN160" s="54"/>
      <c r="AO160" s="54"/>
      <c r="AP160" s="55"/>
      <c r="AQ160" s="54"/>
      <c r="AR160" s="54"/>
      <c r="AS160" s="54"/>
      <c r="AT160" s="54"/>
    </row>
    <row r="161" spans="2:46" s="161" customFormat="1">
      <c r="B161" s="162"/>
      <c r="C161" s="162"/>
      <c r="D161" s="162"/>
      <c r="E161" s="162"/>
      <c r="F161" s="162"/>
      <c r="H161" s="162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7"/>
      <c r="AN161" s="54"/>
      <c r="AO161" s="54"/>
      <c r="AP161" s="55"/>
      <c r="AQ161" s="54"/>
      <c r="AR161" s="54"/>
      <c r="AS161" s="54"/>
      <c r="AT161" s="54"/>
    </row>
  </sheetData>
  <mergeCells count="50">
    <mergeCell ref="A128:B128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AW3:AW6"/>
    <mergeCell ref="AX3:AX6"/>
    <mergeCell ref="AY3:AY6"/>
    <mergeCell ref="I4:J4"/>
    <mergeCell ref="K4:L4"/>
    <mergeCell ref="M4:N4"/>
    <mergeCell ref="O4:P4"/>
    <mergeCell ref="S4:S6"/>
    <mergeCell ref="T4:T6"/>
    <mergeCell ref="V4:X5"/>
    <mergeCell ref="AP3:AP6"/>
    <mergeCell ref="AQ3:AQ6"/>
    <mergeCell ref="AR3:AR6"/>
    <mergeCell ref="AS3:AS6"/>
    <mergeCell ref="AT3:AT6"/>
    <mergeCell ref="AV3:AV6"/>
    <mergeCell ref="AK3:AK6"/>
    <mergeCell ref="Y4:AA5"/>
    <mergeCell ref="AE5:AE6"/>
    <mergeCell ref="AF5:AF6"/>
    <mergeCell ref="AG5:AG6"/>
    <mergeCell ref="V3:AB3"/>
    <mergeCell ref="AC3:AE4"/>
    <mergeCell ref="AF3:AH4"/>
    <mergeCell ref="AI3:AI6"/>
    <mergeCell ref="AJ3:AJ6"/>
    <mergeCell ref="AH5:AH6"/>
    <mergeCell ref="AC5:AC6"/>
    <mergeCell ref="AD5:AD6"/>
    <mergeCell ref="A1:AI1"/>
    <mergeCell ref="B3:B6"/>
    <mergeCell ref="C3:C6"/>
    <mergeCell ref="D3:D6"/>
    <mergeCell ref="E3:E6"/>
    <mergeCell ref="F3:F6"/>
    <mergeCell ref="G3:G6"/>
    <mergeCell ref="I3:P3"/>
    <mergeCell ref="Q3:R4"/>
    <mergeCell ref="S3:U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ข้อมูลนักเรียน</vt:lpstr>
      <vt:lpstr>ข้อมูลอัตราครู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2019-11-20T09:02:17Z</dcterms:created>
  <dcterms:modified xsi:type="dcterms:W3CDTF">2020-01-23T07:59:36Z</dcterms:modified>
</cp:coreProperties>
</file>